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625" windowHeight="8700" activeTab="0"/>
  </bookViews>
  <sheets>
    <sheet name="Финансирование" sheetId="1" r:id="rId1"/>
  </sheets>
  <definedNames>
    <definedName name="_xlnm.Print_Area" localSheetId="0">'Финансирование'!$A$1:$V$78</definedName>
  </definedNames>
  <calcPr fullCalcOnLoad="1"/>
</workbook>
</file>

<file path=xl/sharedStrings.xml><?xml version="1.0" encoding="utf-8"?>
<sst xmlns="http://schemas.openxmlformats.org/spreadsheetml/2006/main" count="179" uniqueCount="111">
  <si>
    <t xml:space="preserve">№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</si>
  <si>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Адрес МКД </t>
  </si>
  <si>
    <t>ВСЕГО по МО</t>
  </si>
  <si>
    <t>в том числе:</t>
  </si>
  <si>
    <t xml:space="preserve">Документы подтверждающие признание МКД аварийным </t>
  </si>
  <si>
    <t>ИТОГО по МО</t>
  </si>
  <si>
    <t>г.Лесозаводск,                 ул.Урицкого, 5</t>
  </si>
  <si>
    <t>г.Лесозаводск,                 ул.Чкалова, 22</t>
  </si>
  <si>
    <t>г.Лесозаводск,                 ул.Чкалова, 20</t>
  </si>
  <si>
    <t>г.Лесозаводск,                 ул.Чкалова, 18</t>
  </si>
  <si>
    <t>г.Лесозаводск,                 ул.Чкалова, 14</t>
  </si>
  <si>
    <t>г.Лесозаводск,                 ул.Чкалова, 13</t>
  </si>
  <si>
    <t>г.Лесозаводск,                 ул.Чкалова, 12</t>
  </si>
  <si>
    <t>г.Лесозаводск,                 ул.Чкалова, 11</t>
  </si>
  <si>
    <t>г.Лесозаводск,                 ул. 8 Марта, 1А</t>
  </si>
  <si>
    <t>г.Лесозаводск,                 ул. 8 Марта, 1В</t>
  </si>
  <si>
    <t>г.Лесозаводск,                 ул. 50 лет ВЛКСМ, 18</t>
  </si>
  <si>
    <t>г.Лесозаводск,                 ул. 50 лет ВЛКСМ, 3</t>
  </si>
  <si>
    <t>г.Лесозаводск,                 ул. Марковская, 37</t>
  </si>
  <si>
    <t>г.Лесозаводск,                 ул. Марковская, 39А</t>
  </si>
  <si>
    <t>г.Лесозаводск,                 ул.Имени 12-ти, 12</t>
  </si>
  <si>
    <t>г.Лесозаводск,                 ул.Имени 12-ти, 14</t>
  </si>
  <si>
    <t>г.Лесозаводск,                 ул.Имени 12-ти, 12А</t>
  </si>
  <si>
    <t>г.Лесозаводск,                 ул.Имени 12-ти, 19</t>
  </si>
  <si>
    <t>г.Лесозаводск,                 ул.Станционная, 11А</t>
  </si>
  <si>
    <t>г.Лесозаводск,                 ул.Станционная, 15</t>
  </si>
  <si>
    <t>г.Лесозаводск,                 ул.Станционная, 13</t>
  </si>
  <si>
    <t xml:space="preserve">г.Лесозаводск,                 ул.Набережная, 2 </t>
  </si>
  <si>
    <t>г.Лесозаводск,                 ул.Набережная, 3</t>
  </si>
  <si>
    <t>г.Лесозаводск,                 ул.Челюскина, 52</t>
  </si>
  <si>
    <t>г.Лесозаводск,                 ул.Челюскина, 54</t>
  </si>
  <si>
    <t>г.Лесозаводск,                 ул.Челюскина, 58</t>
  </si>
  <si>
    <t>г.Лесозаводск,                 ул.Октябрьская, 98</t>
  </si>
  <si>
    <t>г.Лесозаводск,                 ул.Октябрьская, 100</t>
  </si>
  <si>
    <t>г.Лесозаводск,                 ул. Дзержинского, 20</t>
  </si>
  <si>
    <t>Перечень аварийных многоквартирных домов расположенных на территории Лесозаводского городского округа</t>
  </si>
  <si>
    <t>Приложение №1</t>
  </si>
  <si>
    <t>г.Лесозаводск,                 ул.Лазо, 1</t>
  </si>
  <si>
    <t>г.Лесозаводск,                 ул.Лазо, 3</t>
  </si>
  <si>
    <t>г.Лесозаводск,                 ул.Литовская, 14</t>
  </si>
  <si>
    <t xml:space="preserve">Планируемая дата окончания переселения </t>
  </si>
  <si>
    <t>Планируемая дата сноса или реконструкции МКД</t>
  </si>
  <si>
    <t>Число жителей всего</t>
  </si>
  <si>
    <t>чел.</t>
  </si>
  <si>
    <t>Число жителей планируемых к переселению</t>
  </si>
  <si>
    <t>Общая площадь МКД</t>
  </si>
  <si>
    <t>кв.м.</t>
  </si>
  <si>
    <t>Общая площадь жилых помещеений МКД</t>
  </si>
  <si>
    <t>Количество расселяемых жилых помещений</t>
  </si>
  <si>
    <t>всего</t>
  </si>
  <si>
    <t>В том числе</t>
  </si>
  <si>
    <t>Частная собственность</t>
  </si>
  <si>
    <t>Муниципальная собственность</t>
  </si>
  <si>
    <t>ед.</t>
  </si>
  <si>
    <t>Расселяемая площадь жилых помещений</t>
  </si>
  <si>
    <t>Стоимость переселения граждан</t>
  </si>
  <si>
    <t>руб.</t>
  </si>
  <si>
    <t>За счет средств местного бюджета</t>
  </si>
  <si>
    <t>За счет средств бюджета субъекта Российской Федерации</t>
  </si>
  <si>
    <t>номер</t>
  </si>
  <si>
    <t>дата</t>
  </si>
  <si>
    <t>90/08</t>
  </si>
  <si>
    <t>91/08</t>
  </si>
  <si>
    <t>98/08</t>
  </si>
  <si>
    <t>31.04.2016</t>
  </si>
  <si>
    <t>31.06.2016</t>
  </si>
  <si>
    <t>31.04.2017</t>
  </si>
  <si>
    <t>31.06.2017</t>
  </si>
  <si>
    <t>82/08</t>
  </si>
  <si>
    <t>83/08</t>
  </si>
  <si>
    <t>85/08</t>
  </si>
  <si>
    <t>81/08</t>
  </si>
  <si>
    <t>70</t>
  </si>
  <si>
    <t>92/08</t>
  </si>
  <si>
    <t>100/08</t>
  </si>
  <si>
    <t>58</t>
  </si>
  <si>
    <t>102/08</t>
  </si>
  <si>
    <t>103/08</t>
  </si>
  <si>
    <t>104/08</t>
  </si>
  <si>
    <t>84/08</t>
  </si>
  <si>
    <t>67</t>
  </si>
  <si>
    <t>64</t>
  </si>
  <si>
    <t>65</t>
  </si>
  <si>
    <t>88/08</t>
  </si>
  <si>
    <t>66</t>
  </si>
  <si>
    <t>89/07</t>
  </si>
  <si>
    <t xml:space="preserve">к подпрограмме №3 "О переселении граждан из </t>
  </si>
  <si>
    <t xml:space="preserve"> аварийного жилищного фонда Лесозаводского городского округа"</t>
  </si>
  <si>
    <t xml:space="preserve"> на 2014 - 2017 годы</t>
  </si>
  <si>
    <t>г.Лесозаводск,                 ул. Октябрьская,85</t>
  </si>
  <si>
    <t>г.Лесозаводск,                 ул. Октябрьская,87</t>
  </si>
  <si>
    <t>г.Лесозаводск,                 ул. Октябрьская,89</t>
  </si>
  <si>
    <t>г.Лесозаводск,                 ул.Октябрьская, 101</t>
  </si>
  <si>
    <t>г.Лесозаводск,                 ул.Октябрьская, 103</t>
  </si>
  <si>
    <t>г.Лесозаводск,                 ул.Гайдара, 4</t>
  </si>
  <si>
    <t>г.Лесозаводск,                 ул.Октябрьская, 96</t>
  </si>
  <si>
    <t>2015 год</t>
  </si>
  <si>
    <t>2016 год</t>
  </si>
  <si>
    <t>2017 год</t>
  </si>
  <si>
    <t>36</t>
  </si>
  <si>
    <t>37</t>
  </si>
  <si>
    <t>2015 год (мероприятия 2013 года)</t>
  </si>
  <si>
    <t>2015 год (мероприятия 2014 года)</t>
  </si>
  <si>
    <t>ИТОГО за 2015 год по МО</t>
  </si>
  <si>
    <t>Всего:</t>
  </si>
  <si>
    <t>за счет средств Фонда</t>
  </si>
  <si>
    <t>дополнительные источники финансирования</t>
  </si>
  <si>
    <t>внебюджетные источники финансирования</t>
  </si>
  <si>
    <t>2014 год (мероприятия 2013 года)</t>
  </si>
  <si>
    <t>2014 год</t>
  </si>
  <si>
    <t>ИТОГО за 2014 год по МО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</si>
</sst>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_-* #,##0.000_р_._-;\-* #,##0.0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  <numFmt numFmtId="172" formatCode="#,##0.000"/>
    <numFmt numFmtId="173" formatCode="#,##0.0000"/>
    <numFmt numFmtId="174" formatCode="0.000000"/>
    <numFmt numFmtId="175" formatCode="0.00000"/>
    <numFmt numFmtId="176" formatCode="0.0000"/>
    <numFmt numFmtId="177" formatCode="0.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_-* #,##0.0000_р_._-;\-* #,##0.0000_р_._-;_-* &quot;-&quot;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mmm/yyyy"/>
    <numFmt numFmtId="187" formatCode="[$-FC19]d\ mmmm\ yyyy\ &quot;г.&quot;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6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" fontId="2" fillId="0" borderId="18" xfId="60" applyNumberFormat="1" applyFont="1" applyFill="1" applyBorder="1" applyAlignment="1">
      <alignment horizontal="center" vertical="center" wrapText="1"/>
    </xf>
    <xf numFmtId="4" fontId="2" fillId="0" borderId="11" xfId="6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" fontId="2" fillId="0" borderId="20" xfId="6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15" xfId="0" applyNumberFormat="1" applyFont="1" applyFill="1" applyBorder="1" applyAlignment="1">
      <alignment horizontal="center" vertical="center" wrapText="1"/>
    </xf>
    <xf numFmtId="3" fontId="2" fillId="30" borderId="11" xfId="0" applyNumberFormat="1" applyFont="1" applyFill="1" applyBorder="1" applyAlignment="1">
      <alignment horizontal="center" vertical="center" wrapText="1"/>
    </xf>
    <xf numFmtId="14" fontId="2" fillId="30" borderId="11" xfId="0" applyNumberFormat="1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/>
    </xf>
    <xf numFmtId="4" fontId="2" fillId="30" borderId="11" xfId="0" applyNumberFormat="1" applyFont="1" applyFill="1" applyBorder="1" applyAlignment="1">
      <alignment horizontal="center" vertical="center"/>
    </xf>
    <xf numFmtId="4" fontId="2" fillId="30" borderId="11" xfId="0" applyNumberFormat="1" applyFont="1" applyFill="1" applyBorder="1" applyAlignment="1">
      <alignment horizontal="center" vertical="center" wrapText="1"/>
    </xf>
    <xf numFmtId="4" fontId="2" fillId="30" borderId="11" xfId="60" applyNumberFormat="1" applyFont="1" applyFill="1" applyBorder="1" applyAlignment="1">
      <alignment horizontal="center" vertical="center" wrapText="1"/>
    </xf>
    <xf numFmtId="4" fontId="2" fillId="30" borderId="16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2" fillId="30" borderId="13" xfId="0" applyNumberFormat="1" applyFont="1" applyFill="1" applyBorder="1" applyAlignment="1">
      <alignment horizontal="center" vertical="center" wrapText="1"/>
    </xf>
    <xf numFmtId="3" fontId="2" fillId="30" borderId="10" xfId="0" applyNumberFormat="1" applyFont="1" applyFill="1" applyBorder="1" applyAlignment="1">
      <alignment horizontal="center" vertical="center" wrapText="1"/>
    </xf>
    <xf numFmtId="14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/>
    </xf>
    <xf numFmtId="4" fontId="2" fillId="30" borderId="10" xfId="0" applyNumberFormat="1" applyFont="1" applyFill="1" applyBorder="1" applyAlignment="1">
      <alignment horizontal="center" vertical="center"/>
    </xf>
    <xf numFmtId="4" fontId="2" fillId="30" borderId="10" xfId="0" applyNumberFormat="1" applyFont="1" applyFill="1" applyBorder="1" applyAlignment="1">
      <alignment horizontal="center" vertical="center" wrapText="1"/>
    </xf>
    <xf numFmtId="4" fontId="2" fillId="30" borderId="10" xfId="60" applyNumberFormat="1" applyFont="1" applyFill="1" applyBorder="1" applyAlignment="1">
      <alignment horizontal="center" vertical="center" wrapText="1"/>
    </xf>
    <xf numFmtId="4" fontId="2" fillId="30" borderId="14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 horizontal="center" vertical="center" wrapText="1"/>
    </xf>
    <xf numFmtId="0" fontId="1" fillId="30" borderId="0" xfId="0" applyFont="1" applyFill="1" applyAlignment="1">
      <alignment horizontal="center" vertical="center"/>
    </xf>
    <xf numFmtId="49" fontId="2" fillId="30" borderId="10" xfId="0" applyNumberFormat="1" applyFont="1" applyFill="1" applyBorder="1" applyAlignment="1">
      <alignment horizontal="center" vertical="center" wrapText="1"/>
    </xf>
    <xf numFmtId="1" fontId="2" fillId="30" borderId="10" xfId="0" applyNumberFormat="1" applyFont="1" applyFill="1" applyBorder="1" applyAlignment="1">
      <alignment horizontal="center" vertical="center"/>
    </xf>
    <xf numFmtId="1" fontId="2" fillId="30" borderId="10" xfId="0" applyNumberFormat="1" applyFont="1" applyFill="1" applyBorder="1" applyAlignment="1">
      <alignment horizontal="center" vertical="center" wrapText="1"/>
    </xf>
    <xf numFmtId="0" fontId="2" fillId="30" borderId="17" xfId="0" applyNumberFormat="1" applyFont="1" applyFill="1" applyBorder="1" applyAlignment="1">
      <alignment horizontal="center" vertical="center" wrapText="1"/>
    </xf>
    <xf numFmtId="3" fontId="2" fillId="30" borderId="18" xfId="0" applyNumberFormat="1" applyFont="1" applyFill="1" applyBorder="1" applyAlignment="1">
      <alignment horizontal="center" vertical="center" wrapText="1"/>
    </xf>
    <xf numFmtId="14" fontId="2" fillId="30" borderId="18" xfId="0" applyNumberFormat="1" applyFont="1" applyFill="1" applyBorder="1" applyAlignment="1">
      <alignment horizontal="center" vertical="center" wrapText="1"/>
    </xf>
    <xf numFmtId="4" fontId="2" fillId="30" borderId="18" xfId="0" applyNumberFormat="1" applyFont="1" applyFill="1" applyBorder="1" applyAlignment="1">
      <alignment horizontal="center" vertical="center" wrapText="1"/>
    </xf>
    <xf numFmtId="4" fontId="2" fillId="30" borderId="18" xfId="0" applyNumberFormat="1" applyFont="1" applyFill="1" applyBorder="1" applyAlignment="1">
      <alignment horizontal="center" vertical="center"/>
    </xf>
    <xf numFmtId="4" fontId="2" fillId="30" borderId="2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3" fontId="2" fillId="30" borderId="12" xfId="0" applyNumberFormat="1" applyFont="1" applyFill="1" applyBorder="1" applyAlignment="1">
      <alignment horizontal="center" vertical="center"/>
    </xf>
    <xf numFmtId="4" fontId="2" fillId="30" borderId="12" xfId="0" applyNumberFormat="1" applyFont="1" applyFill="1" applyBorder="1" applyAlignment="1">
      <alignment horizontal="center" vertical="center"/>
    </xf>
    <xf numFmtId="4" fontId="2" fillId="30" borderId="18" xfId="6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9" fillId="30" borderId="28" xfId="0" applyFont="1" applyFill="1" applyBorder="1" applyAlignment="1">
      <alignment horizontal="center" vertical="center"/>
    </xf>
    <xf numFmtId="0" fontId="9" fillId="30" borderId="30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view="pageBreakPreview" zoomScale="60" zoomScaleNormal="70" zoomScalePageLayoutView="0" workbookViewId="0" topLeftCell="A40">
      <selection activeCell="N43" sqref="N43:V51"/>
    </sheetView>
  </sheetViews>
  <sheetFormatPr defaultColWidth="10.75390625" defaultRowHeight="12.75"/>
  <cols>
    <col min="1" max="1" width="5.75390625" style="5" customWidth="1"/>
    <col min="2" max="2" width="29.875" style="1" customWidth="1"/>
    <col min="3" max="3" width="17.125" style="1" customWidth="1"/>
    <col min="4" max="4" width="16.75390625" style="1" customWidth="1"/>
    <col min="5" max="5" width="17.375" style="1" customWidth="1"/>
    <col min="6" max="6" width="19.625" style="1" customWidth="1"/>
    <col min="7" max="7" width="16.75390625" style="1" customWidth="1"/>
    <col min="8" max="8" width="18.875" style="1" customWidth="1"/>
    <col min="9" max="9" width="17.375" style="1" customWidth="1"/>
    <col min="10" max="10" width="18.875" style="1" customWidth="1"/>
    <col min="11" max="12" width="17.625" style="1" customWidth="1"/>
    <col min="13" max="13" width="20.75390625" style="1" customWidth="1"/>
    <col min="14" max="14" width="16.25390625" style="2" customWidth="1"/>
    <col min="15" max="15" width="17.25390625" style="2" customWidth="1"/>
    <col min="16" max="16" width="21.125" style="2" customWidth="1"/>
    <col min="17" max="17" width="22.25390625" style="2" customWidth="1"/>
    <col min="18" max="18" width="22.75390625" style="2" customWidth="1"/>
    <col min="19" max="19" width="20.875" style="2" customWidth="1"/>
    <col min="20" max="20" width="21.75390625" style="2" customWidth="1"/>
    <col min="21" max="21" width="21.875" style="2" customWidth="1"/>
    <col min="22" max="22" width="23.875" style="3" customWidth="1"/>
    <col min="23" max="16384" width="10.75390625" style="1" customWidth="1"/>
  </cols>
  <sheetData>
    <row r="1" spans="18:24" ht="18.75">
      <c r="R1" s="129" t="s">
        <v>36</v>
      </c>
      <c r="S1" s="129"/>
      <c r="T1" s="129"/>
      <c r="U1" s="129"/>
      <c r="V1" s="129"/>
      <c r="W1" s="129"/>
      <c r="X1" s="129"/>
    </row>
    <row r="2" spans="18:24" ht="18.75">
      <c r="R2" s="129" t="s">
        <v>86</v>
      </c>
      <c r="S2" s="129"/>
      <c r="T2" s="129"/>
      <c r="U2" s="129"/>
      <c r="V2" s="129"/>
      <c r="W2" s="129"/>
      <c r="X2" s="129"/>
    </row>
    <row r="3" spans="18:24" ht="18.75">
      <c r="R3" s="129" t="s">
        <v>87</v>
      </c>
      <c r="S3" s="129"/>
      <c r="T3" s="129"/>
      <c r="U3" s="129"/>
      <c r="V3" s="129"/>
      <c r="W3" s="129"/>
      <c r="X3" s="129"/>
    </row>
    <row r="4" spans="1:24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11"/>
      <c r="L4" s="11"/>
      <c r="M4" s="11"/>
      <c r="N4" s="11"/>
      <c r="O4" s="11"/>
      <c r="P4" s="11"/>
      <c r="Q4" s="11"/>
      <c r="R4" s="134" t="s">
        <v>88</v>
      </c>
      <c r="S4" s="134"/>
      <c r="T4" s="134"/>
      <c r="U4" s="134"/>
      <c r="V4" s="134"/>
      <c r="W4" s="134"/>
      <c r="X4" s="134"/>
    </row>
    <row r="5" spans="1:22" ht="39" customHeight="1">
      <c r="A5" s="133" t="s">
        <v>35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1:22" ht="31.5" customHeight="1" thickBot="1"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1:22" ht="31.5" customHeight="1" thickBot="1">
      <c r="A7" s="126" t="s">
        <v>0</v>
      </c>
      <c r="B7" s="112" t="s">
        <v>1</v>
      </c>
      <c r="C7" s="112" t="s">
        <v>4</v>
      </c>
      <c r="D7" s="112"/>
      <c r="E7" s="112" t="s">
        <v>40</v>
      </c>
      <c r="F7" s="112" t="s">
        <v>41</v>
      </c>
      <c r="G7" s="112" t="s">
        <v>42</v>
      </c>
      <c r="H7" s="112" t="s">
        <v>44</v>
      </c>
      <c r="I7" s="112" t="s">
        <v>45</v>
      </c>
      <c r="J7" s="112" t="s">
        <v>47</v>
      </c>
      <c r="K7" s="112" t="s">
        <v>48</v>
      </c>
      <c r="L7" s="112"/>
      <c r="M7" s="112"/>
      <c r="N7" s="111" t="s">
        <v>54</v>
      </c>
      <c r="O7" s="111"/>
      <c r="P7" s="111"/>
      <c r="Q7" s="122" t="s">
        <v>55</v>
      </c>
      <c r="R7" s="123"/>
      <c r="S7" s="123"/>
      <c r="T7" s="123"/>
      <c r="U7" s="123"/>
      <c r="V7" s="124"/>
    </row>
    <row r="8" spans="1:22" s="9" customFormat="1" ht="27.75" customHeight="1" thickBot="1">
      <c r="A8" s="126"/>
      <c r="B8" s="112"/>
      <c r="C8" s="112"/>
      <c r="D8" s="112"/>
      <c r="E8" s="112"/>
      <c r="F8" s="112"/>
      <c r="G8" s="112"/>
      <c r="H8" s="112"/>
      <c r="I8" s="112"/>
      <c r="J8" s="112"/>
      <c r="K8" s="112" t="s">
        <v>49</v>
      </c>
      <c r="L8" s="112" t="s">
        <v>50</v>
      </c>
      <c r="M8" s="112"/>
      <c r="N8" s="112" t="s">
        <v>49</v>
      </c>
      <c r="O8" s="112" t="s">
        <v>50</v>
      </c>
      <c r="P8" s="112"/>
      <c r="Q8" s="111" t="s">
        <v>104</v>
      </c>
      <c r="R8" s="111" t="s">
        <v>3</v>
      </c>
      <c r="S8" s="111"/>
      <c r="T8" s="111"/>
      <c r="U8" s="111"/>
      <c r="V8" s="111"/>
    </row>
    <row r="9" spans="1:22" s="9" customFormat="1" ht="73.5" customHeight="1" thickBot="1">
      <c r="A9" s="126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29" t="s">
        <v>51</v>
      </c>
      <c r="M9" s="29" t="s">
        <v>52</v>
      </c>
      <c r="N9" s="112"/>
      <c r="O9" s="29" t="s">
        <v>51</v>
      </c>
      <c r="P9" s="29" t="s">
        <v>52</v>
      </c>
      <c r="Q9" s="111"/>
      <c r="R9" s="31" t="s">
        <v>105</v>
      </c>
      <c r="S9" s="31" t="s">
        <v>58</v>
      </c>
      <c r="T9" s="31" t="s">
        <v>57</v>
      </c>
      <c r="U9" s="31" t="s">
        <v>106</v>
      </c>
      <c r="V9" s="29" t="s">
        <v>107</v>
      </c>
    </row>
    <row r="10" spans="1:22" s="10" customFormat="1" ht="21.75" customHeight="1" thickBot="1">
      <c r="A10" s="126"/>
      <c r="B10" s="112"/>
      <c r="C10" s="29" t="s">
        <v>59</v>
      </c>
      <c r="D10" s="29" t="s">
        <v>60</v>
      </c>
      <c r="E10" s="112"/>
      <c r="F10" s="112"/>
      <c r="G10" s="29" t="s">
        <v>43</v>
      </c>
      <c r="H10" s="29" t="s">
        <v>43</v>
      </c>
      <c r="I10" s="29" t="s">
        <v>46</v>
      </c>
      <c r="J10" s="29" t="s">
        <v>46</v>
      </c>
      <c r="K10" s="29" t="s">
        <v>53</v>
      </c>
      <c r="L10" s="29" t="s">
        <v>53</v>
      </c>
      <c r="M10" s="29" t="s">
        <v>53</v>
      </c>
      <c r="N10" s="29" t="s">
        <v>46</v>
      </c>
      <c r="O10" s="29" t="s">
        <v>46</v>
      </c>
      <c r="P10" s="29" t="s">
        <v>46</v>
      </c>
      <c r="Q10" s="29" t="s">
        <v>56</v>
      </c>
      <c r="R10" s="29" t="s">
        <v>56</v>
      </c>
      <c r="S10" s="29" t="s">
        <v>56</v>
      </c>
      <c r="T10" s="29" t="s">
        <v>56</v>
      </c>
      <c r="U10" s="29" t="s">
        <v>56</v>
      </c>
      <c r="V10" s="29" t="s">
        <v>56</v>
      </c>
    </row>
    <row r="11" spans="1:23" s="6" customFormat="1" ht="39" customHeight="1" thickBot="1">
      <c r="A11" s="120" t="s">
        <v>108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08"/>
    </row>
    <row r="12" spans="1:23" s="6" customFormat="1" ht="45" customHeight="1">
      <c r="A12" s="38">
        <v>1</v>
      </c>
      <c r="B12" s="39" t="s">
        <v>89</v>
      </c>
      <c r="C12" s="57">
        <v>47</v>
      </c>
      <c r="D12" s="24">
        <v>39294</v>
      </c>
      <c r="E12" s="24">
        <v>41944</v>
      </c>
      <c r="F12" s="24">
        <v>42064</v>
      </c>
      <c r="G12" s="39">
        <v>29</v>
      </c>
      <c r="H12" s="39">
        <v>29</v>
      </c>
      <c r="I12" s="40">
        <v>552.17</v>
      </c>
      <c r="J12" s="40">
        <v>467.31</v>
      </c>
      <c r="K12" s="59">
        <f>L12+M12</f>
        <v>11</v>
      </c>
      <c r="L12" s="39">
        <v>3</v>
      </c>
      <c r="M12" s="39">
        <v>8</v>
      </c>
      <c r="N12" s="40">
        <v>432.51</v>
      </c>
      <c r="O12" s="40">
        <v>91.68</v>
      </c>
      <c r="P12" s="40">
        <v>340.83</v>
      </c>
      <c r="Q12" s="40">
        <f>R12+S12+T12+U12+V12</f>
        <v>1071762.3800000001</v>
      </c>
      <c r="R12" s="40">
        <v>559877.55</v>
      </c>
      <c r="S12" s="40">
        <v>169672.5</v>
      </c>
      <c r="T12" s="40">
        <v>312664.3</v>
      </c>
      <c r="U12" s="41">
        <v>29548.03</v>
      </c>
      <c r="V12" s="40">
        <v>0</v>
      </c>
      <c r="W12" s="109"/>
    </row>
    <row r="13" spans="1:23" s="6" customFormat="1" ht="39" customHeight="1">
      <c r="A13" s="36">
        <v>2</v>
      </c>
      <c r="B13" s="16" t="s">
        <v>90</v>
      </c>
      <c r="C13" s="48">
        <v>48</v>
      </c>
      <c r="D13" s="25">
        <v>39294</v>
      </c>
      <c r="E13" s="25">
        <v>41944</v>
      </c>
      <c r="F13" s="25">
        <v>42064</v>
      </c>
      <c r="G13" s="16">
        <v>25</v>
      </c>
      <c r="H13" s="16">
        <v>25</v>
      </c>
      <c r="I13" s="8">
        <v>557.71</v>
      </c>
      <c r="J13" s="8">
        <v>454.96</v>
      </c>
      <c r="K13" s="58">
        <f aca="true" t="shared" si="0" ref="K13:K18">L13+M13</f>
        <v>11</v>
      </c>
      <c r="L13" s="16">
        <v>1</v>
      </c>
      <c r="M13" s="16">
        <v>10</v>
      </c>
      <c r="N13" s="8">
        <v>436.62</v>
      </c>
      <c r="O13" s="8">
        <v>33.16</v>
      </c>
      <c r="P13" s="8">
        <v>403.46</v>
      </c>
      <c r="Q13" s="8">
        <f aca="true" t="shared" si="1" ref="Q13:Q18">R13+S13+T13+U13+V13</f>
        <v>5906472.04</v>
      </c>
      <c r="R13" s="8">
        <v>3156932.74</v>
      </c>
      <c r="S13" s="8">
        <v>956717.52</v>
      </c>
      <c r="T13" s="8">
        <v>1762992.97</v>
      </c>
      <c r="U13" s="37">
        <v>29828.81</v>
      </c>
      <c r="V13" s="8">
        <v>0</v>
      </c>
      <c r="W13" s="109"/>
    </row>
    <row r="14" spans="1:23" s="6" customFormat="1" ht="39" customHeight="1">
      <c r="A14" s="36">
        <v>3</v>
      </c>
      <c r="B14" s="16" t="s">
        <v>91</v>
      </c>
      <c r="C14" s="48">
        <v>49</v>
      </c>
      <c r="D14" s="25">
        <v>39294</v>
      </c>
      <c r="E14" s="25">
        <v>41944</v>
      </c>
      <c r="F14" s="25">
        <v>42064</v>
      </c>
      <c r="G14" s="16">
        <v>25</v>
      </c>
      <c r="H14" s="16">
        <v>25</v>
      </c>
      <c r="I14" s="8">
        <v>564.4</v>
      </c>
      <c r="J14" s="8">
        <v>470.11</v>
      </c>
      <c r="K14" s="58">
        <f t="shared" si="0"/>
        <v>10</v>
      </c>
      <c r="L14" s="16">
        <v>1</v>
      </c>
      <c r="M14" s="16">
        <v>9</v>
      </c>
      <c r="N14" s="8">
        <v>440.46</v>
      </c>
      <c r="O14" s="8">
        <v>53.3</v>
      </c>
      <c r="P14" s="8">
        <v>387.16</v>
      </c>
      <c r="Q14" s="8">
        <f t="shared" si="1"/>
        <v>5958418.470000001</v>
      </c>
      <c r="R14" s="8">
        <v>3184697.44</v>
      </c>
      <c r="S14" s="8">
        <v>965131.68</v>
      </c>
      <c r="T14" s="8">
        <v>1778498.2</v>
      </c>
      <c r="U14" s="37">
        <v>30091.15</v>
      </c>
      <c r="V14" s="8">
        <v>0</v>
      </c>
      <c r="W14" s="109"/>
    </row>
    <row r="15" spans="1:23" s="6" customFormat="1" ht="39" customHeight="1">
      <c r="A15" s="36">
        <v>4</v>
      </c>
      <c r="B15" s="16" t="s">
        <v>92</v>
      </c>
      <c r="C15" s="48">
        <v>71</v>
      </c>
      <c r="D15" s="25">
        <v>39182</v>
      </c>
      <c r="E15" s="25">
        <v>41944</v>
      </c>
      <c r="F15" s="25">
        <v>42064</v>
      </c>
      <c r="G15" s="16">
        <v>19</v>
      </c>
      <c r="H15" s="16">
        <v>19</v>
      </c>
      <c r="I15" s="8">
        <v>506</v>
      </c>
      <c r="J15" s="8">
        <v>449.1</v>
      </c>
      <c r="K15" s="58">
        <f t="shared" si="0"/>
        <v>12</v>
      </c>
      <c r="L15" s="16">
        <v>4</v>
      </c>
      <c r="M15" s="16">
        <v>8</v>
      </c>
      <c r="N15" s="8">
        <v>449.1</v>
      </c>
      <c r="O15" s="8">
        <v>153.3</v>
      </c>
      <c r="P15" s="8">
        <v>295.8</v>
      </c>
      <c r="Q15" s="8">
        <f t="shared" si="1"/>
        <v>5980759.69</v>
      </c>
      <c r="R15" s="8">
        <v>3155763.97</v>
      </c>
      <c r="S15" s="8">
        <v>984063.57</v>
      </c>
      <c r="T15" s="8">
        <v>1813384.96</v>
      </c>
      <c r="U15" s="37">
        <v>27547.19</v>
      </c>
      <c r="V15" s="8">
        <v>0</v>
      </c>
      <c r="W15" s="109"/>
    </row>
    <row r="16" spans="1:23" s="6" customFormat="1" ht="39" customHeight="1">
      <c r="A16" s="36">
        <v>5</v>
      </c>
      <c r="B16" s="16" t="s">
        <v>93</v>
      </c>
      <c r="C16" s="48">
        <v>72</v>
      </c>
      <c r="D16" s="25">
        <v>39182</v>
      </c>
      <c r="E16" s="25">
        <v>41944</v>
      </c>
      <c r="F16" s="25">
        <v>42064</v>
      </c>
      <c r="G16" s="16">
        <v>30</v>
      </c>
      <c r="H16" s="16">
        <v>30</v>
      </c>
      <c r="I16" s="8">
        <v>545.43</v>
      </c>
      <c r="J16" s="8">
        <v>464.25</v>
      </c>
      <c r="K16" s="58">
        <f t="shared" si="0"/>
        <v>11</v>
      </c>
      <c r="L16" s="16">
        <v>3</v>
      </c>
      <c r="M16" s="16">
        <v>8</v>
      </c>
      <c r="N16" s="8">
        <v>429.07</v>
      </c>
      <c r="O16" s="8">
        <v>118.7</v>
      </c>
      <c r="P16" s="8">
        <v>310.37</v>
      </c>
      <c r="Q16" s="8">
        <f t="shared" si="1"/>
        <v>5800673.649999999</v>
      </c>
      <c r="R16" s="8">
        <v>3102343.3</v>
      </c>
      <c r="S16" s="8">
        <v>940174.03</v>
      </c>
      <c r="T16" s="8">
        <v>1732507.43</v>
      </c>
      <c r="U16" s="37">
        <v>25648.89</v>
      </c>
      <c r="V16" s="8">
        <v>0</v>
      </c>
      <c r="W16" s="109"/>
    </row>
    <row r="17" spans="1:23" s="6" customFormat="1" ht="39" customHeight="1">
      <c r="A17" s="36">
        <v>6</v>
      </c>
      <c r="B17" s="16" t="s">
        <v>94</v>
      </c>
      <c r="C17" s="48">
        <v>55</v>
      </c>
      <c r="D17" s="25">
        <v>39294</v>
      </c>
      <c r="E17" s="25">
        <v>41944</v>
      </c>
      <c r="F17" s="25">
        <v>42064</v>
      </c>
      <c r="G17" s="27">
        <v>24</v>
      </c>
      <c r="H17" s="27">
        <v>24</v>
      </c>
      <c r="I17" s="8">
        <v>564.3</v>
      </c>
      <c r="J17" s="8">
        <v>472.5</v>
      </c>
      <c r="K17" s="58">
        <f t="shared" si="0"/>
        <v>12</v>
      </c>
      <c r="L17" s="27">
        <v>4</v>
      </c>
      <c r="M17" s="27">
        <v>8</v>
      </c>
      <c r="N17" s="8">
        <v>472.5</v>
      </c>
      <c r="O17" s="8">
        <v>177.3</v>
      </c>
      <c r="P17" s="8">
        <v>295.2</v>
      </c>
      <c r="Q17" s="8">
        <f t="shared" si="1"/>
        <v>6309065.75</v>
      </c>
      <c r="R17" s="8">
        <v>3416359.12</v>
      </c>
      <c r="S17" s="8">
        <v>1007636.59</v>
      </c>
      <c r="T17" s="8">
        <v>1856825</v>
      </c>
      <c r="U17" s="37">
        <v>28245.04</v>
      </c>
      <c r="V17" s="8">
        <v>0</v>
      </c>
      <c r="W17" s="109"/>
    </row>
    <row r="18" spans="1:23" s="6" customFormat="1" ht="39" customHeight="1" thickBot="1">
      <c r="A18" s="60">
        <v>7</v>
      </c>
      <c r="B18" s="61" t="s">
        <v>95</v>
      </c>
      <c r="C18" s="62">
        <v>68</v>
      </c>
      <c r="D18" s="63">
        <v>39182</v>
      </c>
      <c r="E18" s="25">
        <v>41944</v>
      </c>
      <c r="F18" s="25">
        <v>42064</v>
      </c>
      <c r="G18" s="61">
        <v>24</v>
      </c>
      <c r="H18" s="61">
        <v>24</v>
      </c>
      <c r="I18" s="64">
        <v>567.97</v>
      </c>
      <c r="J18" s="64">
        <v>486.65</v>
      </c>
      <c r="K18" s="65">
        <f t="shared" si="0"/>
        <v>12</v>
      </c>
      <c r="L18" s="61">
        <v>7</v>
      </c>
      <c r="M18" s="61">
        <v>5</v>
      </c>
      <c r="N18" s="64">
        <v>486.65</v>
      </c>
      <c r="O18" s="64">
        <v>273.77</v>
      </c>
      <c r="P18" s="64">
        <v>212.88</v>
      </c>
      <c r="Q18" s="44">
        <f t="shared" si="1"/>
        <v>3984673.96</v>
      </c>
      <c r="R18" s="64">
        <v>2124939.23</v>
      </c>
      <c r="S18" s="64">
        <v>643968.92</v>
      </c>
      <c r="T18" s="64">
        <v>1186674.92</v>
      </c>
      <c r="U18" s="107">
        <v>29090.89</v>
      </c>
      <c r="V18" s="64">
        <v>0</v>
      </c>
      <c r="W18" s="109"/>
    </row>
    <row r="19" spans="1:23" s="6" customFormat="1" ht="39" customHeight="1" thickBot="1">
      <c r="A19" s="119" t="s">
        <v>5</v>
      </c>
      <c r="B19" s="119"/>
      <c r="C19" s="32"/>
      <c r="D19" s="32"/>
      <c r="E19" s="32"/>
      <c r="F19" s="32"/>
      <c r="G19" s="34">
        <f aca="true" t="shared" si="2" ref="G19:V19">SUM(G12:G18)</f>
        <v>176</v>
      </c>
      <c r="H19" s="34">
        <f t="shared" si="2"/>
        <v>176</v>
      </c>
      <c r="I19" s="33">
        <f t="shared" si="2"/>
        <v>3857.9800000000005</v>
      </c>
      <c r="J19" s="33">
        <f t="shared" si="2"/>
        <v>3264.88</v>
      </c>
      <c r="K19" s="34">
        <f t="shared" si="2"/>
        <v>79</v>
      </c>
      <c r="L19" s="34">
        <f t="shared" si="2"/>
        <v>23</v>
      </c>
      <c r="M19" s="34">
        <f t="shared" si="2"/>
        <v>56</v>
      </c>
      <c r="N19" s="33">
        <f t="shared" si="2"/>
        <v>3146.9100000000003</v>
      </c>
      <c r="O19" s="33">
        <f t="shared" si="2"/>
        <v>901.21</v>
      </c>
      <c r="P19" s="33">
        <f t="shared" si="2"/>
        <v>2245.7</v>
      </c>
      <c r="Q19" s="33">
        <f t="shared" si="2"/>
        <v>35011825.94</v>
      </c>
      <c r="R19" s="33">
        <f t="shared" si="2"/>
        <v>18700913.35</v>
      </c>
      <c r="S19" s="33">
        <f t="shared" si="2"/>
        <v>5667364.81</v>
      </c>
      <c r="T19" s="33">
        <f t="shared" si="2"/>
        <v>10443547.78</v>
      </c>
      <c r="U19" s="33">
        <f t="shared" si="2"/>
        <v>200000</v>
      </c>
      <c r="V19" s="33">
        <f t="shared" si="2"/>
        <v>0</v>
      </c>
      <c r="W19" s="110"/>
    </row>
    <row r="20" spans="1:23" s="6" customFormat="1" ht="39" customHeight="1" thickBot="1">
      <c r="A20" s="120" t="s">
        <v>109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08"/>
    </row>
    <row r="21" spans="1:23" s="6" customFormat="1" ht="39" customHeight="1">
      <c r="A21" s="38">
        <v>1</v>
      </c>
      <c r="B21" s="39" t="s">
        <v>12</v>
      </c>
      <c r="C21" s="49" t="s">
        <v>99</v>
      </c>
      <c r="D21" s="24">
        <v>39182</v>
      </c>
      <c r="E21" s="24">
        <v>42217</v>
      </c>
      <c r="F21" s="24">
        <v>42278</v>
      </c>
      <c r="G21" s="39">
        <v>17</v>
      </c>
      <c r="H21" s="39">
        <v>17</v>
      </c>
      <c r="I21" s="40">
        <v>592.1</v>
      </c>
      <c r="J21" s="40">
        <v>459.7</v>
      </c>
      <c r="K21" s="39">
        <v>10</v>
      </c>
      <c r="L21" s="39">
        <v>2</v>
      </c>
      <c r="M21" s="39">
        <v>8</v>
      </c>
      <c r="N21" s="40">
        <v>392.5</v>
      </c>
      <c r="O21" s="40">
        <v>59</v>
      </c>
      <c r="P21" s="40">
        <v>333.5</v>
      </c>
      <c r="Q21" s="40">
        <f>R21+S21+T21+V21</f>
        <v>4289632.49</v>
      </c>
      <c r="R21" s="50">
        <v>2181437.68</v>
      </c>
      <c r="S21" s="50">
        <v>1121579.34</v>
      </c>
      <c r="T21" s="50">
        <v>986615.47</v>
      </c>
      <c r="U21" s="50">
        <v>0</v>
      </c>
      <c r="V21" s="50">
        <v>0</v>
      </c>
      <c r="W21" s="109"/>
    </row>
    <row r="22" spans="1:23" s="6" customFormat="1" ht="39" customHeight="1">
      <c r="A22" s="36">
        <v>2</v>
      </c>
      <c r="B22" s="16" t="s">
        <v>10</v>
      </c>
      <c r="C22" s="46" t="s">
        <v>100</v>
      </c>
      <c r="D22" s="25">
        <v>39182</v>
      </c>
      <c r="E22" s="25">
        <v>42217</v>
      </c>
      <c r="F22" s="25">
        <v>42278</v>
      </c>
      <c r="G22" s="16">
        <v>27</v>
      </c>
      <c r="H22" s="16">
        <v>27</v>
      </c>
      <c r="I22" s="8">
        <v>529.5</v>
      </c>
      <c r="J22" s="8">
        <v>466.8</v>
      </c>
      <c r="K22" s="16">
        <v>12</v>
      </c>
      <c r="L22" s="16">
        <v>7</v>
      </c>
      <c r="M22" s="16">
        <v>5</v>
      </c>
      <c r="N22" s="8">
        <v>466.8</v>
      </c>
      <c r="O22" s="8">
        <v>274.9</v>
      </c>
      <c r="P22" s="8">
        <v>191.9</v>
      </c>
      <c r="Q22" s="8">
        <f>R22+S22+T22+V22</f>
        <v>5101657.2</v>
      </c>
      <c r="R22" s="26">
        <v>2594382.44</v>
      </c>
      <c r="S22" s="26">
        <v>1333893.6</v>
      </c>
      <c r="T22" s="26">
        <v>1173381.16</v>
      </c>
      <c r="U22" s="26">
        <v>0</v>
      </c>
      <c r="V22" s="26">
        <v>0</v>
      </c>
      <c r="W22" s="109"/>
    </row>
    <row r="23" spans="1:23" s="6" customFormat="1" ht="39" customHeight="1">
      <c r="A23" s="36">
        <v>3</v>
      </c>
      <c r="B23" s="16" t="s">
        <v>32</v>
      </c>
      <c r="C23" s="58">
        <v>69</v>
      </c>
      <c r="D23" s="25">
        <v>39182</v>
      </c>
      <c r="E23" s="25">
        <v>42217</v>
      </c>
      <c r="F23" s="25">
        <v>42278</v>
      </c>
      <c r="G23" s="16">
        <v>16</v>
      </c>
      <c r="H23" s="16">
        <v>16</v>
      </c>
      <c r="I23" s="8">
        <v>575.2</v>
      </c>
      <c r="J23" s="8">
        <v>474.55</v>
      </c>
      <c r="K23" s="16">
        <v>11</v>
      </c>
      <c r="L23" s="16">
        <v>6</v>
      </c>
      <c r="M23" s="16">
        <v>5</v>
      </c>
      <c r="N23" s="8">
        <v>441.59</v>
      </c>
      <c r="O23" s="8">
        <v>236.82</v>
      </c>
      <c r="P23" s="8">
        <v>204.77</v>
      </c>
      <c r="Q23" s="8">
        <f>R23+S23+T23+V23</f>
        <v>4826137.12</v>
      </c>
      <c r="R23" s="26">
        <v>2454270.23</v>
      </c>
      <c r="S23" s="26">
        <v>1261855.35</v>
      </c>
      <c r="T23" s="26">
        <v>1110011.54</v>
      </c>
      <c r="U23" s="26">
        <v>0</v>
      </c>
      <c r="V23" s="26">
        <v>0</v>
      </c>
      <c r="W23" s="109"/>
    </row>
    <row r="24" spans="1:23" s="6" customFormat="1" ht="39" customHeight="1" thickBot="1">
      <c r="A24" s="42">
        <v>4</v>
      </c>
      <c r="B24" s="43" t="s">
        <v>33</v>
      </c>
      <c r="C24" s="47" t="s">
        <v>72</v>
      </c>
      <c r="D24" s="55">
        <v>39182</v>
      </c>
      <c r="E24" s="25">
        <v>42217</v>
      </c>
      <c r="F24" s="25">
        <v>42278</v>
      </c>
      <c r="G24" s="43">
        <v>29</v>
      </c>
      <c r="H24" s="43">
        <v>29</v>
      </c>
      <c r="I24" s="44">
        <v>576.4</v>
      </c>
      <c r="J24" s="44">
        <v>482.2</v>
      </c>
      <c r="K24" s="43">
        <v>12</v>
      </c>
      <c r="L24" s="43">
        <v>3</v>
      </c>
      <c r="M24" s="43">
        <v>9</v>
      </c>
      <c r="N24" s="44">
        <v>482.2</v>
      </c>
      <c r="O24" s="44">
        <v>121.5</v>
      </c>
      <c r="P24" s="44">
        <v>360.7</v>
      </c>
      <c r="Q24" s="44">
        <f>R24+S24+T24+V24</f>
        <v>5269963.8</v>
      </c>
      <c r="R24" s="45">
        <v>2679972.61</v>
      </c>
      <c r="S24" s="45">
        <v>1377899.52</v>
      </c>
      <c r="T24" s="45">
        <v>1212091.67</v>
      </c>
      <c r="U24" s="45">
        <v>0</v>
      </c>
      <c r="V24" s="45">
        <v>0</v>
      </c>
      <c r="W24" s="109"/>
    </row>
    <row r="25" spans="1:23" s="6" customFormat="1" ht="39" customHeight="1" thickBot="1">
      <c r="A25" s="119" t="s">
        <v>5</v>
      </c>
      <c r="B25" s="119"/>
      <c r="C25" s="32"/>
      <c r="D25" s="32"/>
      <c r="E25" s="32"/>
      <c r="F25" s="32"/>
      <c r="G25" s="34">
        <f aca="true" t="shared" si="3" ref="G25:V25">SUM(G21:G24)</f>
        <v>89</v>
      </c>
      <c r="H25" s="34">
        <f t="shared" si="3"/>
        <v>89</v>
      </c>
      <c r="I25" s="33">
        <f t="shared" si="3"/>
        <v>2273.2</v>
      </c>
      <c r="J25" s="33">
        <f t="shared" si="3"/>
        <v>1883.25</v>
      </c>
      <c r="K25" s="34">
        <f t="shared" si="3"/>
        <v>45</v>
      </c>
      <c r="L25" s="34">
        <f t="shared" si="3"/>
        <v>18</v>
      </c>
      <c r="M25" s="34">
        <f t="shared" si="3"/>
        <v>27</v>
      </c>
      <c r="N25" s="33">
        <f t="shared" si="3"/>
        <v>1783.09</v>
      </c>
      <c r="O25" s="33">
        <f t="shared" si="3"/>
        <v>692.22</v>
      </c>
      <c r="P25" s="33">
        <f t="shared" si="3"/>
        <v>1090.87</v>
      </c>
      <c r="Q25" s="33">
        <f t="shared" si="3"/>
        <v>19487390.610000003</v>
      </c>
      <c r="R25" s="33">
        <f t="shared" si="3"/>
        <v>9910062.959999999</v>
      </c>
      <c r="S25" s="33">
        <f t="shared" si="3"/>
        <v>5095227.8100000005</v>
      </c>
      <c r="T25" s="33">
        <f t="shared" si="3"/>
        <v>4482099.84</v>
      </c>
      <c r="U25" s="33">
        <f t="shared" si="3"/>
        <v>0</v>
      </c>
      <c r="V25" s="33">
        <f t="shared" si="3"/>
        <v>0</v>
      </c>
      <c r="W25" s="110"/>
    </row>
    <row r="26" spans="1:23" s="6" customFormat="1" ht="39" customHeight="1" thickBot="1">
      <c r="A26" s="119" t="s">
        <v>110</v>
      </c>
      <c r="B26" s="119"/>
      <c r="C26" s="32"/>
      <c r="D26" s="32"/>
      <c r="E26" s="32"/>
      <c r="F26" s="32"/>
      <c r="G26" s="34">
        <f aca="true" t="shared" si="4" ref="G26:P26">G25</f>
        <v>89</v>
      </c>
      <c r="H26" s="34">
        <f t="shared" si="4"/>
        <v>89</v>
      </c>
      <c r="I26" s="33">
        <f t="shared" si="4"/>
        <v>2273.2</v>
      </c>
      <c r="J26" s="33">
        <f t="shared" si="4"/>
        <v>1883.25</v>
      </c>
      <c r="K26" s="34">
        <f t="shared" si="4"/>
        <v>45</v>
      </c>
      <c r="L26" s="34">
        <f t="shared" si="4"/>
        <v>18</v>
      </c>
      <c r="M26" s="34">
        <f t="shared" si="4"/>
        <v>27</v>
      </c>
      <c r="N26" s="33">
        <f t="shared" si="4"/>
        <v>1783.09</v>
      </c>
      <c r="O26" s="33">
        <f t="shared" si="4"/>
        <v>692.22</v>
      </c>
      <c r="P26" s="33">
        <f t="shared" si="4"/>
        <v>1090.87</v>
      </c>
      <c r="Q26" s="33">
        <f>R26+S26+T26+U26</f>
        <v>54499216.550000004</v>
      </c>
      <c r="R26" s="33">
        <f>R25+R19</f>
        <v>28610976.310000002</v>
      </c>
      <c r="S26" s="33">
        <f>S25+S19</f>
        <v>10762592.620000001</v>
      </c>
      <c r="T26" s="33">
        <f>T25+T19</f>
        <v>14925647.62</v>
      </c>
      <c r="U26" s="33">
        <f>U25+U19</f>
        <v>200000</v>
      </c>
      <c r="V26" s="33">
        <f>V25+V19</f>
        <v>0</v>
      </c>
      <c r="W26" s="110"/>
    </row>
    <row r="27" spans="1:23" s="83" customFormat="1" ht="46.5" customHeight="1" thickBot="1">
      <c r="A27" s="113" t="s">
        <v>101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5"/>
      <c r="W27" s="6"/>
    </row>
    <row r="28" spans="1:23" s="92" customFormat="1" ht="43.5" customHeight="1">
      <c r="A28" s="38">
        <v>1</v>
      </c>
      <c r="B28" s="39" t="s">
        <v>89</v>
      </c>
      <c r="C28" s="57">
        <v>47</v>
      </c>
      <c r="D28" s="24">
        <v>39294</v>
      </c>
      <c r="E28" s="24">
        <v>41944</v>
      </c>
      <c r="F28" s="24">
        <v>42064</v>
      </c>
      <c r="G28" s="39">
        <v>29</v>
      </c>
      <c r="H28" s="39">
        <v>29</v>
      </c>
      <c r="I28" s="40">
        <v>552.17</v>
      </c>
      <c r="J28" s="40">
        <v>467.31</v>
      </c>
      <c r="K28" s="59">
        <f>L28+M28</f>
        <v>11</v>
      </c>
      <c r="L28" s="39">
        <v>3</v>
      </c>
      <c r="M28" s="39">
        <v>8</v>
      </c>
      <c r="N28" s="40">
        <v>432.51</v>
      </c>
      <c r="O28" s="40">
        <v>91.68</v>
      </c>
      <c r="P28" s="40">
        <v>340.83</v>
      </c>
      <c r="Q28" s="53">
        <f>R28+V28+S28+T28+U28</f>
        <v>1167639.66</v>
      </c>
      <c r="R28" s="53">
        <v>0</v>
      </c>
      <c r="S28" s="40">
        <v>0</v>
      </c>
      <c r="T28" s="40">
        <v>0</v>
      </c>
      <c r="U28" s="40">
        <v>1167639.66</v>
      </c>
      <c r="V28" s="41">
        <v>0</v>
      </c>
      <c r="W28" s="6"/>
    </row>
    <row r="29" spans="1:23" s="92" customFormat="1" ht="45.75" customHeight="1">
      <c r="A29" s="36">
        <v>2</v>
      </c>
      <c r="B29" s="16" t="s">
        <v>90</v>
      </c>
      <c r="C29" s="48">
        <v>48</v>
      </c>
      <c r="D29" s="25">
        <v>39294</v>
      </c>
      <c r="E29" s="25">
        <v>41944</v>
      </c>
      <c r="F29" s="25">
        <v>42064</v>
      </c>
      <c r="G29" s="16">
        <v>25</v>
      </c>
      <c r="H29" s="16">
        <v>25</v>
      </c>
      <c r="I29" s="8">
        <v>557.71</v>
      </c>
      <c r="J29" s="8">
        <v>454.96</v>
      </c>
      <c r="K29" s="58">
        <f aca="true" t="shared" si="5" ref="K29:K34">L29+M29</f>
        <v>11</v>
      </c>
      <c r="L29" s="16">
        <v>1</v>
      </c>
      <c r="M29" s="16">
        <v>10</v>
      </c>
      <c r="N29" s="8">
        <v>436.62</v>
      </c>
      <c r="O29" s="8">
        <v>33.16</v>
      </c>
      <c r="P29" s="8">
        <v>403.46</v>
      </c>
      <c r="Q29" s="28">
        <f aca="true" t="shared" si="6" ref="Q29:Q34">R29+V29+S29+T29+U29</f>
        <v>1178735.35</v>
      </c>
      <c r="R29" s="8">
        <v>0</v>
      </c>
      <c r="S29" s="8">
        <v>0</v>
      </c>
      <c r="T29" s="8">
        <v>0</v>
      </c>
      <c r="U29" s="8">
        <v>1178735.35</v>
      </c>
      <c r="V29" s="37">
        <v>0</v>
      </c>
      <c r="W29" s="6"/>
    </row>
    <row r="30" spans="1:23" s="92" customFormat="1" ht="45" customHeight="1">
      <c r="A30" s="36">
        <v>3</v>
      </c>
      <c r="B30" s="16" t="s">
        <v>91</v>
      </c>
      <c r="C30" s="48">
        <v>49</v>
      </c>
      <c r="D30" s="25">
        <v>39294</v>
      </c>
      <c r="E30" s="25">
        <v>41944</v>
      </c>
      <c r="F30" s="25">
        <v>42064</v>
      </c>
      <c r="G30" s="16">
        <v>25</v>
      </c>
      <c r="H30" s="16">
        <v>25</v>
      </c>
      <c r="I30" s="8">
        <v>564.4</v>
      </c>
      <c r="J30" s="8">
        <v>470.11</v>
      </c>
      <c r="K30" s="58">
        <f t="shared" si="5"/>
        <v>10</v>
      </c>
      <c r="L30" s="16">
        <v>1</v>
      </c>
      <c r="M30" s="16">
        <v>9</v>
      </c>
      <c r="N30" s="8">
        <v>440.46</v>
      </c>
      <c r="O30" s="8">
        <v>53.3</v>
      </c>
      <c r="P30" s="8">
        <v>387.16</v>
      </c>
      <c r="Q30" s="28">
        <f t="shared" si="6"/>
        <v>1189102.13</v>
      </c>
      <c r="R30" s="28">
        <v>0</v>
      </c>
      <c r="S30" s="8">
        <v>0</v>
      </c>
      <c r="T30" s="8">
        <v>0</v>
      </c>
      <c r="U30" s="8">
        <v>1189102.13</v>
      </c>
      <c r="V30" s="37">
        <v>0</v>
      </c>
      <c r="W30" s="6"/>
    </row>
    <row r="31" spans="1:23" s="93" customFormat="1" ht="41.25" customHeight="1">
      <c r="A31" s="36">
        <v>4</v>
      </c>
      <c r="B31" s="16" t="s">
        <v>92</v>
      </c>
      <c r="C31" s="48">
        <v>71</v>
      </c>
      <c r="D31" s="25">
        <v>39182</v>
      </c>
      <c r="E31" s="25">
        <v>41944</v>
      </c>
      <c r="F31" s="25">
        <v>42064</v>
      </c>
      <c r="G31" s="16">
        <v>19</v>
      </c>
      <c r="H31" s="16">
        <v>19</v>
      </c>
      <c r="I31" s="8">
        <v>506</v>
      </c>
      <c r="J31" s="8">
        <v>449.1</v>
      </c>
      <c r="K31" s="58">
        <f t="shared" si="5"/>
        <v>12</v>
      </c>
      <c r="L31" s="16">
        <v>4</v>
      </c>
      <c r="M31" s="16">
        <v>8</v>
      </c>
      <c r="N31" s="8">
        <v>449.1</v>
      </c>
      <c r="O31" s="8">
        <v>153.3</v>
      </c>
      <c r="P31" s="8">
        <v>295.8</v>
      </c>
      <c r="Q31" s="28">
        <f t="shared" si="6"/>
        <v>1088573.21</v>
      </c>
      <c r="R31" s="28">
        <v>0</v>
      </c>
      <c r="S31" s="8">
        <v>0</v>
      </c>
      <c r="T31" s="8">
        <v>0</v>
      </c>
      <c r="U31" s="8">
        <v>1088573.21</v>
      </c>
      <c r="V31" s="37">
        <v>0</v>
      </c>
      <c r="W31" s="6"/>
    </row>
    <row r="32" spans="1:23" s="93" customFormat="1" ht="41.25" customHeight="1">
      <c r="A32" s="36">
        <v>5</v>
      </c>
      <c r="B32" s="16" t="s">
        <v>93</v>
      </c>
      <c r="C32" s="48">
        <v>72</v>
      </c>
      <c r="D32" s="25">
        <v>39182</v>
      </c>
      <c r="E32" s="25">
        <v>41944</v>
      </c>
      <c r="F32" s="25">
        <v>42064</v>
      </c>
      <c r="G32" s="16">
        <v>30</v>
      </c>
      <c r="H32" s="16">
        <v>30</v>
      </c>
      <c r="I32" s="8">
        <v>545.43</v>
      </c>
      <c r="J32" s="8">
        <v>464.25</v>
      </c>
      <c r="K32" s="58">
        <f t="shared" si="5"/>
        <v>11</v>
      </c>
      <c r="L32" s="16">
        <v>3</v>
      </c>
      <c r="M32" s="16">
        <v>8</v>
      </c>
      <c r="N32" s="8">
        <v>429.07</v>
      </c>
      <c r="O32" s="8">
        <v>118.7</v>
      </c>
      <c r="P32" s="8">
        <v>310.37</v>
      </c>
      <c r="Q32" s="28">
        <f t="shared" si="6"/>
        <v>1013558.65</v>
      </c>
      <c r="R32" s="28">
        <v>0</v>
      </c>
      <c r="S32" s="8">
        <v>0</v>
      </c>
      <c r="T32" s="8">
        <v>0</v>
      </c>
      <c r="U32" s="8">
        <v>1013558.65</v>
      </c>
      <c r="V32" s="37">
        <v>0</v>
      </c>
      <c r="W32" s="6"/>
    </row>
    <row r="33" spans="1:23" s="93" customFormat="1" ht="41.25" customHeight="1">
      <c r="A33" s="36">
        <v>6</v>
      </c>
      <c r="B33" s="16" t="s">
        <v>94</v>
      </c>
      <c r="C33" s="48">
        <v>55</v>
      </c>
      <c r="D33" s="25">
        <v>39294</v>
      </c>
      <c r="E33" s="25">
        <v>41944</v>
      </c>
      <c r="F33" s="25">
        <v>42064</v>
      </c>
      <c r="G33" s="27">
        <v>24</v>
      </c>
      <c r="H33" s="27">
        <v>24</v>
      </c>
      <c r="I33" s="8">
        <v>564.3</v>
      </c>
      <c r="J33" s="8">
        <v>472.5</v>
      </c>
      <c r="K33" s="58">
        <f t="shared" si="5"/>
        <v>12</v>
      </c>
      <c r="L33" s="27">
        <v>4</v>
      </c>
      <c r="M33" s="27">
        <v>8</v>
      </c>
      <c r="N33" s="8">
        <v>472.5</v>
      </c>
      <c r="O33" s="8">
        <v>177.3</v>
      </c>
      <c r="P33" s="8">
        <v>295.2</v>
      </c>
      <c r="Q33" s="28">
        <f t="shared" si="6"/>
        <v>1116149.96</v>
      </c>
      <c r="R33" s="28">
        <v>0</v>
      </c>
      <c r="S33" s="8">
        <v>0</v>
      </c>
      <c r="T33" s="8">
        <v>0</v>
      </c>
      <c r="U33" s="8">
        <v>1116149.96</v>
      </c>
      <c r="V33" s="37">
        <v>0</v>
      </c>
      <c r="W33" s="6"/>
    </row>
    <row r="34" spans="1:23" s="93" customFormat="1" ht="39.75" customHeight="1" thickBot="1">
      <c r="A34" s="60">
        <v>7</v>
      </c>
      <c r="B34" s="61" t="s">
        <v>95</v>
      </c>
      <c r="C34" s="62">
        <v>68</v>
      </c>
      <c r="D34" s="63">
        <v>39182</v>
      </c>
      <c r="E34" s="25">
        <v>41944</v>
      </c>
      <c r="F34" s="25">
        <v>42064</v>
      </c>
      <c r="G34" s="61">
        <v>24</v>
      </c>
      <c r="H34" s="61">
        <v>24</v>
      </c>
      <c r="I34" s="64">
        <v>567.97</v>
      </c>
      <c r="J34" s="64">
        <v>486.65</v>
      </c>
      <c r="K34" s="65">
        <f t="shared" si="5"/>
        <v>12</v>
      </c>
      <c r="L34" s="61">
        <v>7</v>
      </c>
      <c r="M34" s="61">
        <v>5</v>
      </c>
      <c r="N34" s="64">
        <v>486.65</v>
      </c>
      <c r="O34" s="64">
        <v>273.77</v>
      </c>
      <c r="P34" s="64">
        <v>212.88</v>
      </c>
      <c r="Q34" s="52">
        <f t="shared" si="6"/>
        <v>1149575.41</v>
      </c>
      <c r="R34" s="66">
        <v>0</v>
      </c>
      <c r="S34" s="64">
        <v>0</v>
      </c>
      <c r="T34" s="44">
        <v>0</v>
      </c>
      <c r="U34" s="44">
        <v>1149575.41</v>
      </c>
      <c r="V34" s="68">
        <v>0</v>
      </c>
      <c r="W34" s="6"/>
    </row>
    <row r="35" spans="1:23" s="93" customFormat="1" ht="46.5" customHeight="1" thickBot="1">
      <c r="A35" s="119" t="s">
        <v>5</v>
      </c>
      <c r="B35" s="119"/>
      <c r="C35" s="32"/>
      <c r="D35" s="32"/>
      <c r="E35" s="32"/>
      <c r="F35" s="32"/>
      <c r="G35" s="34">
        <f aca="true" t="shared" si="7" ref="G35:V35">SUM(G28:G34)</f>
        <v>176</v>
      </c>
      <c r="H35" s="34">
        <f t="shared" si="7"/>
        <v>176</v>
      </c>
      <c r="I35" s="33">
        <f t="shared" si="7"/>
        <v>3857.9800000000005</v>
      </c>
      <c r="J35" s="33">
        <f t="shared" si="7"/>
        <v>3264.88</v>
      </c>
      <c r="K35" s="34">
        <f t="shared" si="7"/>
        <v>79</v>
      </c>
      <c r="L35" s="34">
        <f t="shared" si="7"/>
        <v>23</v>
      </c>
      <c r="M35" s="34">
        <f t="shared" si="7"/>
        <v>56</v>
      </c>
      <c r="N35" s="33">
        <f t="shared" si="7"/>
        <v>3146.9100000000003</v>
      </c>
      <c r="O35" s="33">
        <f t="shared" si="7"/>
        <v>901.21</v>
      </c>
      <c r="P35" s="33">
        <f t="shared" si="7"/>
        <v>2245.7</v>
      </c>
      <c r="Q35" s="33">
        <f t="shared" si="7"/>
        <v>7903334.37</v>
      </c>
      <c r="R35" s="33">
        <f t="shared" si="7"/>
        <v>0</v>
      </c>
      <c r="S35" s="33">
        <f t="shared" si="7"/>
        <v>0</v>
      </c>
      <c r="T35" s="33">
        <f t="shared" si="7"/>
        <v>0</v>
      </c>
      <c r="U35" s="33">
        <f t="shared" si="7"/>
        <v>7903334.37</v>
      </c>
      <c r="V35" s="33">
        <f t="shared" si="7"/>
        <v>0</v>
      </c>
      <c r="W35" s="6"/>
    </row>
    <row r="36" spans="1:23" s="4" customFormat="1" ht="43.5" customHeight="1" thickBot="1">
      <c r="A36" s="113" t="s">
        <v>102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  <c r="W36" s="6"/>
    </row>
    <row r="37" spans="1:23" s="92" customFormat="1" ht="43.5" customHeight="1">
      <c r="A37" s="38">
        <v>1</v>
      </c>
      <c r="B37" s="39" t="s">
        <v>12</v>
      </c>
      <c r="C37" s="49" t="s">
        <v>99</v>
      </c>
      <c r="D37" s="24">
        <v>39182</v>
      </c>
      <c r="E37" s="24">
        <v>42217</v>
      </c>
      <c r="F37" s="24">
        <v>42278</v>
      </c>
      <c r="G37" s="39">
        <v>17</v>
      </c>
      <c r="H37" s="39">
        <v>17</v>
      </c>
      <c r="I37" s="40">
        <v>592.1</v>
      </c>
      <c r="J37" s="40">
        <v>459.7</v>
      </c>
      <c r="K37" s="39">
        <v>10</v>
      </c>
      <c r="L37" s="39">
        <v>2</v>
      </c>
      <c r="M37" s="39">
        <v>8</v>
      </c>
      <c r="N37" s="40">
        <v>392.5</v>
      </c>
      <c r="O37" s="40">
        <v>59</v>
      </c>
      <c r="P37" s="40">
        <v>333.5</v>
      </c>
      <c r="Q37" s="40">
        <f>R37+V37+S37+T37+U37</f>
        <v>10009142.5</v>
      </c>
      <c r="R37" s="50">
        <v>5090021.25</v>
      </c>
      <c r="S37" s="50">
        <v>2617018.47</v>
      </c>
      <c r="T37" s="50">
        <v>2302102.78</v>
      </c>
      <c r="U37" s="50">
        <v>0</v>
      </c>
      <c r="V37" s="41">
        <v>0</v>
      </c>
      <c r="W37" s="6"/>
    </row>
    <row r="38" spans="1:23" s="4" customFormat="1" ht="43.5" customHeight="1">
      <c r="A38" s="36">
        <v>2</v>
      </c>
      <c r="B38" s="16" t="s">
        <v>10</v>
      </c>
      <c r="C38" s="46" t="s">
        <v>100</v>
      </c>
      <c r="D38" s="25">
        <v>39182</v>
      </c>
      <c r="E38" s="25">
        <v>42217</v>
      </c>
      <c r="F38" s="25">
        <v>42278</v>
      </c>
      <c r="G38" s="16">
        <v>27</v>
      </c>
      <c r="H38" s="16">
        <v>27</v>
      </c>
      <c r="I38" s="8">
        <v>529.5</v>
      </c>
      <c r="J38" s="8">
        <v>466.8</v>
      </c>
      <c r="K38" s="16">
        <v>12</v>
      </c>
      <c r="L38" s="16">
        <v>7</v>
      </c>
      <c r="M38" s="16">
        <v>5</v>
      </c>
      <c r="N38" s="8">
        <v>466.8</v>
      </c>
      <c r="O38" s="8">
        <v>274.9</v>
      </c>
      <c r="P38" s="8">
        <v>191.9</v>
      </c>
      <c r="Q38" s="8">
        <f>R38+V38+S38+T38+U38</f>
        <v>11903866.8</v>
      </c>
      <c r="R38" s="26">
        <v>6053559.03</v>
      </c>
      <c r="S38" s="26">
        <v>3112418.41</v>
      </c>
      <c r="T38" s="26">
        <v>2737889.36</v>
      </c>
      <c r="U38" s="26">
        <v>0</v>
      </c>
      <c r="V38" s="37">
        <v>0</v>
      </c>
      <c r="W38" s="6"/>
    </row>
    <row r="39" spans="1:23" s="4" customFormat="1" ht="43.5" customHeight="1">
      <c r="A39" s="36">
        <v>3</v>
      </c>
      <c r="B39" s="16" t="s">
        <v>32</v>
      </c>
      <c r="C39" s="58">
        <v>69</v>
      </c>
      <c r="D39" s="25">
        <v>39182</v>
      </c>
      <c r="E39" s="25">
        <v>42217</v>
      </c>
      <c r="F39" s="25">
        <v>42278</v>
      </c>
      <c r="G39" s="16">
        <v>16</v>
      </c>
      <c r="H39" s="16">
        <v>16</v>
      </c>
      <c r="I39" s="8">
        <v>575.2</v>
      </c>
      <c r="J39" s="8">
        <v>474.55</v>
      </c>
      <c r="K39" s="16">
        <v>11</v>
      </c>
      <c r="L39" s="16">
        <v>6</v>
      </c>
      <c r="M39" s="16">
        <v>5</v>
      </c>
      <c r="N39" s="8">
        <v>441.59</v>
      </c>
      <c r="O39" s="8">
        <v>236.82</v>
      </c>
      <c r="P39" s="8">
        <v>204.77</v>
      </c>
      <c r="Q39" s="8">
        <f>R39+V39+S39+T39+U39</f>
        <v>11260986.59</v>
      </c>
      <c r="R39" s="26">
        <v>5726630.53</v>
      </c>
      <c r="S39" s="26">
        <v>2944329.14</v>
      </c>
      <c r="T39" s="26">
        <v>2590026.92</v>
      </c>
      <c r="U39" s="26">
        <v>0</v>
      </c>
      <c r="V39" s="37">
        <v>0</v>
      </c>
      <c r="W39" s="6"/>
    </row>
    <row r="40" spans="1:23" s="4" customFormat="1" ht="43.5" customHeight="1" thickBot="1">
      <c r="A40" s="42">
        <v>4</v>
      </c>
      <c r="B40" s="43" t="s">
        <v>33</v>
      </c>
      <c r="C40" s="47" t="s">
        <v>72</v>
      </c>
      <c r="D40" s="55">
        <v>39182</v>
      </c>
      <c r="E40" s="25">
        <v>42217</v>
      </c>
      <c r="F40" s="25">
        <v>42278</v>
      </c>
      <c r="G40" s="43">
        <v>29</v>
      </c>
      <c r="H40" s="43">
        <v>29</v>
      </c>
      <c r="I40" s="44">
        <v>576.4</v>
      </c>
      <c r="J40" s="44">
        <v>482.2</v>
      </c>
      <c r="K40" s="43">
        <v>12</v>
      </c>
      <c r="L40" s="43">
        <v>3</v>
      </c>
      <c r="M40" s="43">
        <v>9</v>
      </c>
      <c r="N40" s="44">
        <v>482.2</v>
      </c>
      <c r="O40" s="44">
        <v>121.5</v>
      </c>
      <c r="P40" s="44">
        <v>360.7</v>
      </c>
      <c r="Q40" s="44">
        <f>R40+V40+S40+T40+U40</f>
        <v>12296582.200000001</v>
      </c>
      <c r="R40" s="45">
        <v>6253269.42</v>
      </c>
      <c r="S40" s="45">
        <v>3215098.88</v>
      </c>
      <c r="T40" s="45">
        <v>2828213.9</v>
      </c>
      <c r="U40" s="45">
        <v>0</v>
      </c>
      <c r="V40" s="68">
        <v>0</v>
      </c>
      <c r="W40" s="6"/>
    </row>
    <row r="41" spans="1:23" s="4" customFormat="1" ht="43.5" customHeight="1" thickBot="1">
      <c r="A41" s="119" t="s">
        <v>5</v>
      </c>
      <c r="B41" s="119"/>
      <c r="C41" s="32"/>
      <c r="D41" s="32"/>
      <c r="E41" s="32"/>
      <c r="F41" s="32"/>
      <c r="G41" s="34">
        <f aca="true" t="shared" si="8" ref="G41:N41">SUM(G37:G40)</f>
        <v>89</v>
      </c>
      <c r="H41" s="34">
        <f t="shared" si="8"/>
        <v>89</v>
      </c>
      <c r="I41" s="33">
        <f t="shared" si="8"/>
        <v>2273.2</v>
      </c>
      <c r="J41" s="33">
        <f t="shared" si="8"/>
        <v>1883.25</v>
      </c>
      <c r="K41" s="34">
        <f t="shared" si="8"/>
        <v>45</v>
      </c>
      <c r="L41" s="34">
        <f t="shared" si="8"/>
        <v>18</v>
      </c>
      <c r="M41" s="34">
        <f t="shared" si="8"/>
        <v>27</v>
      </c>
      <c r="N41" s="33">
        <f t="shared" si="8"/>
        <v>1783.09</v>
      </c>
      <c r="O41" s="33">
        <f aca="true" t="shared" si="9" ref="O41:V41">SUM(O37:O40)</f>
        <v>692.22</v>
      </c>
      <c r="P41" s="33">
        <f t="shared" si="9"/>
        <v>1090.87</v>
      </c>
      <c r="Q41" s="33">
        <f t="shared" si="9"/>
        <v>45470578.09</v>
      </c>
      <c r="R41" s="33">
        <f t="shared" si="9"/>
        <v>23123480.230000004</v>
      </c>
      <c r="S41" s="33">
        <f t="shared" si="9"/>
        <v>11888864.900000002</v>
      </c>
      <c r="T41" s="33">
        <f t="shared" si="9"/>
        <v>10458232.959999999</v>
      </c>
      <c r="U41" s="33">
        <f t="shared" si="9"/>
        <v>0</v>
      </c>
      <c r="V41" s="33">
        <f t="shared" si="9"/>
        <v>0</v>
      </c>
      <c r="W41" s="6"/>
    </row>
    <row r="42" spans="1:23" s="4" customFormat="1" ht="43.5" customHeight="1" thickBot="1">
      <c r="A42" s="116" t="s">
        <v>96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8"/>
      <c r="W42" s="6"/>
    </row>
    <row r="43" spans="1:23" s="4" customFormat="1" ht="43.5" customHeight="1">
      <c r="A43" s="75">
        <v>1</v>
      </c>
      <c r="B43" s="72" t="s">
        <v>34</v>
      </c>
      <c r="C43" s="76">
        <v>40</v>
      </c>
      <c r="D43" s="77">
        <v>39294</v>
      </c>
      <c r="E43" s="72" t="s">
        <v>64</v>
      </c>
      <c r="F43" s="72" t="s">
        <v>65</v>
      </c>
      <c r="G43" s="78">
        <v>14</v>
      </c>
      <c r="H43" s="78">
        <v>14</v>
      </c>
      <c r="I43" s="79">
        <v>472.2</v>
      </c>
      <c r="J43" s="79">
        <v>418.1</v>
      </c>
      <c r="K43" s="78">
        <v>8</v>
      </c>
      <c r="L43" s="78">
        <v>1</v>
      </c>
      <c r="M43" s="78">
        <v>7</v>
      </c>
      <c r="N43" s="79">
        <v>418.1</v>
      </c>
      <c r="O43" s="79">
        <v>52.6</v>
      </c>
      <c r="P43" s="79">
        <f>N43-O43</f>
        <v>365.5</v>
      </c>
      <c r="Q43" s="81">
        <f>R43+V43+S43+T43+U43</f>
        <v>16023414.91</v>
      </c>
      <c r="R43" s="80">
        <v>8968305.33</v>
      </c>
      <c r="S43" s="80">
        <v>2238471.06</v>
      </c>
      <c r="T43" s="80">
        <v>4816638.52</v>
      </c>
      <c r="U43" s="80">
        <v>0</v>
      </c>
      <c r="V43" s="82">
        <v>0</v>
      </c>
      <c r="W43" s="83"/>
    </row>
    <row r="44" spans="1:23" s="4" customFormat="1" ht="43.5" customHeight="1">
      <c r="A44" s="84">
        <v>2</v>
      </c>
      <c r="B44" s="73" t="s">
        <v>14</v>
      </c>
      <c r="C44" s="85">
        <v>42</v>
      </c>
      <c r="D44" s="86">
        <v>39294</v>
      </c>
      <c r="E44" s="73" t="s">
        <v>64</v>
      </c>
      <c r="F44" s="73" t="s">
        <v>65</v>
      </c>
      <c r="G44" s="87">
        <v>21</v>
      </c>
      <c r="H44" s="87">
        <v>21</v>
      </c>
      <c r="I44" s="88">
        <v>352.5</v>
      </c>
      <c r="J44" s="88">
        <v>324.9</v>
      </c>
      <c r="K44" s="87">
        <v>7</v>
      </c>
      <c r="L44" s="87">
        <v>0</v>
      </c>
      <c r="M44" s="87">
        <v>7</v>
      </c>
      <c r="N44" s="88">
        <v>287.2</v>
      </c>
      <c r="O44" s="88">
        <v>0</v>
      </c>
      <c r="P44" s="88">
        <f aca="true" t="shared" si="10" ref="P44:P51">N44-O44</f>
        <v>287.2</v>
      </c>
      <c r="Q44" s="90">
        <f aca="true" t="shared" si="11" ref="Q44:Q51">R44+V44+S44+T44+U44</f>
        <v>11006756.190000001</v>
      </c>
      <c r="R44" s="89">
        <v>6160481.44</v>
      </c>
      <c r="S44" s="89">
        <v>1537643.84</v>
      </c>
      <c r="T44" s="89">
        <v>3308630.91</v>
      </c>
      <c r="U44" s="89">
        <v>0</v>
      </c>
      <c r="V44" s="91">
        <v>0</v>
      </c>
      <c r="W44" s="92"/>
    </row>
    <row r="45" spans="1:23" s="4" customFormat="1" ht="43.5" customHeight="1">
      <c r="A45" s="84">
        <v>3</v>
      </c>
      <c r="B45" s="73" t="s">
        <v>15</v>
      </c>
      <c r="C45" s="85">
        <v>43</v>
      </c>
      <c r="D45" s="86">
        <v>39294</v>
      </c>
      <c r="E45" s="73" t="s">
        <v>64</v>
      </c>
      <c r="F45" s="73" t="s">
        <v>65</v>
      </c>
      <c r="G45" s="87">
        <v>16</v>
      </c>
      <c r="H45" s="87">
        <v>16</v>
      </c>
      <c r="I45" s="88">
        <v>370.4</v>
      </c>
      <c r="J45" s="88">
        <v>342.8</v>
      </c>
      <c r="K45" s="87">
        <v>7</v>
      </c>
      <c r="L45" s="87">
        <v>2</v>
      </c>
      <c r="M45" s="87">
        <v>5</v>
      </c>
      <c r="N45" s="88">
        <v>291.4</v>
      </c>
      <c r="O45" s="88">
        <v>92.1</v>
      </c>
      <c r="P45" s="88">
        <f t="shared" si="10"/>
        <v>199.29999999999998</v>
      </c>
      <c r="Q45" s="90">
        <f t="shared" si="11"/>
        <v>11167718.51</v>
      </c>
      <c r="R45" s="89">
        <v>6250572.05</v>
      </c>
      <c r="S45" s="89">
        <v>1560130.28</v>
      </c>
      <c r="T45" s="89">
        <v>3357016.18</v>
      </c>
      <c r="U45" s="89">
        <v>0</v>
      </c>
      <c r="V45" s="91">
        <v>0</v>
      </c>
      <c r="W45" s="92"/>
    </row>
    <row r="46" spans="1:23" s="4" customFormat="1" ht="43.5" customHeight="1">
      <c r="A46" s="84">
        <v>4</v>
      </c>
      <c r="B46" s="73" t="s">
        <v>18</v>
      </c>
      <c r="C46" s="85">
        <v>45</v>
      </c>
      <c r="D46" s="86">
        <v>39294</v>
      </c>
      <c r="E46" s="73" t="s">
        <v>64</v>
      </c>
      <c r="F46" s="73" t="s">
        <v>65</v>
      </c>
      <c r="G46" s="87">
        <v>9</v>
      </c>
      <c r="H46" s="87">
        <v>9</v>
      </c>
      <c r="I46" s="88">
        <v>351.6</v>
      </c>
      <c r="J46" s="88">
        <v>338.7</v>
      </c>
      <c r="K46" s="87">
        <v>8</v>
      </c>
      <c r="L46" s="87">
        <v>7</v>
      </c>
      <c r="M46" s="87">
        <v>1</v>
      </c>
      <c r="N46" s="88">
        <v>338.7</v>
      </c>
      <c r="O46" s="88">
        <v>300.3</v>
      </c>
      <c r="P46" s="88">
        <f t="shared" si="10"/>
        <v>38.39999999999998</v>
      </c>
      <c r="Q46" s="90">
        <f t="shared" si="11"/>
        <v>12980460.73</v>
      </c>
      <c r="R46" s="89">
        <v>7265163.87</v>
      </c>
      <c r="S46" s="89">
        <v>1813370.36</v>
      </c>
      <c r="T46" s="89">
        <v>3901926.5</v>
      </c>
      <c r="U46" s="89">
        <v>0</v>
      </c>
      <c r="V46" s="91">
        <v>0</v>
      </c>
      <c r="W46" s="92"/>
    </row>
    <row r="47" spans="1:23" s="4" customFormat="1" ht="43.5" customHeight="1">
      <c r="A47" s="84">
        <v>5</v>
      </c>
      <c r="B47" s="73" t="s">
        <v>19</v>
      </c>
      <c r="C47" s="85">
        <v>46</v>
      </c>
      <c r="D47" s="86">
        <v>39294</v>
      </c>
      <c r="E47" s="73" t="s">
        <v>64</v>
      </c>
      <c r="F47" s="73" t="s">
        <v>65</v>
      </c>
      <c r="G47" s="87">
        <v>22</v>
      </c>
      <c r="H47" s="87">
        <v>22</v>
      </c>
      <c r="I47" s="88">
        <v>359.1</v>
      </c>
      <c r="J47" s="88">
        <v>333.1</v>
      </c>
      <c r="K47" s="87">
        <v>8</v>
      </c>
      <c r="L47" s="87">
        <v>0</v>
      </c>
      <c r="M47" s="87">
        <v>8</v>
      </c>
      <c r="N47" s="88">
        <v>333.1</v>
      </c>
      <c r="O47" s="88">
        <v>0</v>
      </c>
      <c r="P47" s="88">
        <f t="shared" si="10"/>
        <v>333.1</v>
      </c>
      <c r="Q47" s="90">
        <f t="shared" si="11"/>
        <v>12765844.309999999</v>
      </c>
      <c r="R47" s="89">
        <v>7145043.06</v>
      </c>
      <c r="S47" s="89">
        <v>1783388.45</v>
      </c>
      <c r="T47" s="89">
        <v>3837412.8</v>
      </c>
      <c r="U47" s="89">
        <v>0</v>
      </c>
      <c r="V47" s="91">
        <v>0</v>
      </c>
      <c r="W47" s="93"/>
    </row>
    <row r="48" spans="1:23" ht="51" customHeight="1">
      <c r="A48" s="84">
        <v>6</v>
      </c>
      <c r="B48" s="73" t="s">
        <v>27</v>
      </c>
      <c r="C48" s="94" t="s">
        <v>81</v>
      </c>
      <c r="D48" s="86">
        <v>39182</v>
      </c>
      <c r="E48" s="73" t="s">
        <v>64</v>
      </c>
      <c r="F48" s="73" t="s">
        <v>65</v>
      </c>
      <c r="G48" s="87">
        <v>15</v>
      </c>
      <c r="H48" s="87">
        <v>15</v>
      </c>
      <c r="I48" s="88">
        <v>286.5</v>
      </c>
      <c r="J48" s="88">
        <v>275.7</v>
      </c>
      <c r="K48" s="95">
        <v>8</v>
      </c>
      <c r="L48" s="87">
        <v>3</v>
      </c>
      <c r="M48" s="95">
        <v>5</v>
      </c>
      <c r="N48" s="88">
        <v>275.7</v>
      </c>
      <c r="O48" s="88">
        <v>95.5</v>
      </c>
      <c r="P48" s="88">
        <f t="shared" si="10"/>
        <v>180.2</v>
      </c>
      <c r="Q48" s="90">
        <f t="shared" si="11"/>
        <v>10566026.05</v>
      </c>
      <c r="R48" s="89">
        <v>5913804.78</v>
      </c>
      <c r="S48" s="89">
        <v>1476073.84</v>
      </c>
      <c r="T48" s="89">
        <v>3176147.43</v>
      </c>
      <c r="U48" s="89">
        <v>0</v>
      </c>
      <c r="V48" s="91">
        <v>0</v>
      </c>
      <c r="W48" s="93"/>
    </row>
    <row r="49" spans="1:23" ht="51" customHeight="1">
      <c r="A49" s="84">
        <v>7</v>
      </c>
      <c r="B49" s="73" t="s">
        <v>28</v>
      </c>
      <c r="C49" s="94" t="s">
        <v>82</v>
      </c>
      <c r="D49" s="86">
        <v>39182</v>
      </c>
      <c r="E49" s="73" t="s">
        <v>64</v>
      </c>
      <c r="F49" s="73" t="s">
        <v>65</v>
      </c>
      <c r="G49" s="87">
        <v>17</v>
      </c>
      <c r="H49" s="87">
        <v>17</v>
      </c>
      <c r="I49" s="88">
        <v>230.4</v>
      </c>
      <c r="J49" s="88">
        <v>229.1</v>
      </c>
      <c r="K49" s="95">
        <v>8</v>
      </c>
      <c r="L49" s="87">
        <v>5</v>
      </c>
      <c r="M49" s="95">
        <v>3</v>
      </c>
      <c r="N49" s="88">
        <v>229.1</v>
      </c>
      <c r="O49" s="88">
        <v>146.3</v>
      </c>
      <c r="P49" s="88">
        <f t="shared" si="10"/>
        <v>82.79999999999998</v>
      </c>
      <c r="Q49" s="90">
        <f t="shared" si="11"/>
        <v>8780110.879999999</v>
      </c>
      <c r="R49" s="89">
        <v>4914228.06</v>
      </c>
      <c r="S49" s="89">
        <v>1226581.49</v>
      </c>
      <c r="T49" s="89">
        <v>2639301.33</v>
      </c>
      <c r="U49" s="89">
        <v>0</v>
      </c>
      <c r="V49" s="91">
        <v>0</v>
      </c>
      <c r="W49" s="93"/>
    </row>
    <row r="50" spans="1:23" ht="51" customHeight="1">
      <c r="A50" s="84">
        <v>8</v>
      </c>
      <c r="B50" s="73" t="s">
        <v>37</v>
      </c>
      <c r="C50" s="96">
        <v>56</v>
      </c>
      <c r="D50" s="86">
        <v>39294</v>
      </c>
      <c r="E50" s="73" t="s">
        <v>64</v>
      </c>
      <c r="F50" s="73" t="s">
        <v>65</v>
      </c>
      <c r="G50" s="73">
        <v>16</v>
      </c>
      <c r="H50" s="73">
        <v>16</v>
      </c>
      <c r="I50" s="89">
        <v>454.6</v>
      </c>
      <c r="J50" s="89">
        <v>398.4</v>
      </c>
      <c r="K50" s="73">
        <v>12</v>
      </c>
      <c r="L50" s="73">
        <v>5</v>
      </c>
      <c r="M50" s="73">
        <v>7</v>
      </c>
      <c r="N50" s="89">
        <v>398.4</v>
      </c>
      <c r="O50" s="89">
        <v>159.8</v>
      </c>
      <c r="P50" s="88">
        <f t="shared" si="10"/>
        <v>238.59999999999997</v>
      </c>
      <c r="Q50" s="90">
        <f t="shared" si="11"/>
        <v>15268425.030000001</v>
      </c>
      <c r="R50" s="89">
        <v>8545737.49</v>
      </c>
      <c r="S50" s="89">
        <v>2132998.98</v>
      </c>
      <c r="T50" s="89">
        <v>4589688.56</v>
      </c>
      <c r="U50" s="89">
        <v>0</v>
      </c>
      <c r="V50" s="91">
        <v>0</v>
      </c>
      <c r="W50" s="93"/>
    </row>
    <row r="51" spans="1:23" ht="51" customHeight="1" thickBot="1">
      <c r="A51" s="97">
        <v>9</v>
      </c>
      <c r="B51" s="74" t="s">
        <v>38</v>
      </c>
      <c r="C51" s="98">
        <v>57</v>
      </c>
      <c r="D51" s="99">
        <v>39294</v>
      </c>
      <c r="E51" s="74" t="s">
        <v>64</v>
      </c>
      <c r="F51" s="74" t="s">
        <v>65</v>
      </c>
      <c r="G51" s="74">
        <v>15</v>
      </c>
      <c r="H51" s="74">
        <v>15</v>
      </c>
      <c r="I51" s="100">
        <v>465.8</v>
      </c>
      <c r="J51" s="100">
        <v>401.2</v>
      </c>
      <c r="K51" s="74">
        <v>10</v>
      </c>
      <c r="L51" s="74">
        <v>6</v>
      </c>
      <c r="M51" s="74">
        <v>4</v>
      </c>
      <c r="N51" s="100">
        <v>350.2</v>
      </c>
      <c r="O51" s="100">
        <v>217.8</v>
      </c>
      <c r="P51" s="101">
        <f t="shared" si="10"/>
        <v>132.39999999999998</v>
      </c>
      <c r="Q51" s="106">
        <f t="shared" si="11"/>
        <v>13421190.870000001</v>
      </c>
      <c r="R51" s="100">
        <v>7511840.53</v>
      </c>
      <c r="S51" s="100">
        <v>1874940.36</v>
      </c>
      <c r="T51" s="100">
        <v>4034409.98</v>
      </c>
      <c r="U51" s="100">
        <v>0</v>
      </c>
      <c r="V51" s="102">
        <v>0</v>
      </c>
      <c r="W51" s="93"/>
    </row>
    <row r="52" spans="1:23" ht="51" customHeight="1" thickBot="1">
      <c r="A52" s="127" t="s">
        <v>5</v>
      </c>
      <c r="B52" s="128"/>
      <c r="C52" s="32"/>
      <c r="D52" s="32"/>
      <c r="E52" s="32"/>
      <c r="F52" s="32"/>
      <c r="G52" s="34">
        <f aca="true" t="shared" si="12" ref="G52:V52">SUM(G43:G51)</f>
        <v>145</v>
      </c>
      <c r="H52" s="34">
        <f t="shared" si="12"/>
        <v>145</v>
      </c>
      <c r="I52" s="33">
        <f t="shared" si="12"/>
        <v>3343.1</v>
      </c>
      <c r="J52" s="33">
        <f t="shared" si="12"/>
        <v>3062</v>
      </c>
      <c r="K52" s="34">
        <f t="shared" si="12"/>
        <v>76</v>
      </c>
      <c r="L52" s="34">
        <f t="shared" si="12"/>
        <v>29</v>
      </c>
      <c r="M52" s="34">
        <f t="shared" si="12"/>
        <v>47</v>
      </c>
      <c r="N52" s="33">
        <f t="shared" si="12"/>
        <v>2921.9</v>
      </c>
      <c r="O52" s="33">
        <f t="shared" si="12"/>
        <v>1064.3999999999999</v>
      </c>
      <c r="P52" s="33">
        <f t="shared" si="12"/>
        <v>1857.5</v>
      </c>
      <c r="Q52" s="33">
        <f t="shared" si="12"/>
        <v>111979947.48</v>
      </c>
      <c r="R52" s="33">
        <f t="shared" si="12"/>
        <v>62675176.61000001</v>
      </c>
      <c r="S52" s="33">
        <f t="shared" si="12"/>
        <v>15643598.66</v>
      </c>
      <c r="T52" s="33">
        <f t="shared" si="12"/>
        <v>33661172.21</v>
      </c>
      <c r="U52" s="33">
        <f t="shared" si="12"/>
        <v>0</v>
      </c>
      <c r="V52" s="33">
        <f t="shared" si="12"/>
        <v>0</v>
      </c>
      <c r="W52" s="4"/>
    </row>
    <row r="53" spans="1:23" ht="51" customHeight="1" thickBot="1">
      <c r="A53" s="132" t="s">
        <v>103</v>
      </c>
      <c r="B53" s="132"/>
      <c r="C53" s="103"/>
      <c r="D53" s="103"/>
      <c r="E53" s="103"/>
      <c r="F53" s="103"/>
      <c r="G53" s="104">
        <f>G52</f>
        <v>145</v>
      </c>
      <c r="H53" s="104">
        <f aca="true" t="shared" si="13" ref="H53:P53">H52</f>
        <v>145</v>
      </c>
      <c r="I53" s="105">
        <f t="shared" si="13"/>
        <v>3343.1</v>
      </c>
      <c r="J53" s="105">
        <f t="shared" si="13"/>
        <v>3062</v>
      </c>
      <c r="K53" s="104">
        <f t="shared" si="13"/>
        <v>76</v>
      </c>
      <c r="L53" s="104">
        <f t="shared" si="13"/>
        <v>29</v>
      </c>
      <c r="M53" s="104">
        <f t="shared" si="13"/>
        <v>47</v>
      </c>
      <c r="N53" s="105">
        <f t="shared" si="13"/>
        <v>2921.9</v>
      </c>
      <c r="O53" s="105">
        <f t="shared" si="13"/>
        <v>1064.3999999999999</v>
      </c>
      <c r="P53" s="105">
        <f t="shared" si="13"/>
        <v>1857.5</v>
      </c>
      <c r="Q53" s="105">
        <f>R53+S53+T53+U53</f>
        <v>165353859.94</v>
      </c>
      <c r="R53" s="105">
        <f>R52+R41+R35</f>
        <v>85798656.84</v>
      </c>
      <c r="S53" s="105">
        <f>S52+S41+S35</f>
        <v>27532463.560000002</v>
      </c>
      <c r="T53" s="105">
        <f>T52+T41+T35</f>
        <v>44119405.17</v>
      </c>
      <c r="U53" s="105">
        <f>U52+U41+U35</f>
        <v>7903334.37</v>
      </c>
      <c r="V53" s="105">
        <f>V52+V41+V35</f>
        <v>0</v>
      </c>
      <c r="W53" s="92"/>
    </row>
    <row r="54" spans="1:23" ht="51" customHeight="1" thickBot="1">
      <c r="A54" s="116" t="s">
        <v>97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8"/>
      <c r="W54" s="4"/>
    </row>
    <row r="55" spans="1:23" ht="51" customHeight="1">
      <c r="A55" s="36">
        <v>1</v>
      </c>
      <c r="B55" s="16" t="s">
        <v>9</v>
      </c>
      <c r="C55" s="46" t="s">
        <v>75</v>
      </c>
      <c r="D55" s="25">
        <v>39350</v>
      </c>
      <c r="E55" s="16" t="s">
        <v>66</v>
      </c>
      <c r="F55" s="16" t="s">
        <v>67</v>
      </c>
      <c r="G55" s="16">
        <v>22</v>
      </c>
      <c r="H55" s="16">
        <v>22</v>
      </c>
      <c r="I55" s="8">
        <v>570.74</v>
      </c>
      <c r="J55" s="8">
        <v>480.36</v>
      </c>
      <c r="K55" s="16">
        <v>12</v>
      </c>
      <c r="L55" s="16">
        <v>5</v>
      </c>
      <c r="M55" s="16">
        <v>7</v>
      </c>
      <c r="N55" s="8">
        <v>480.36</v>
      </c>
      <c r="O55" s="8">
        <v>210.2</v>
      </c>
      <c r="P55" s="8">
        <v>270.16</v>
      </c>
      <c r="Q55" s="8">
        <f>R55+V55+S55+T55+U55</f>
        <v>19422011.6</v>
      </c>
      <c r="R55" s="26">
        <v>13100489.87</v>
      </c>
      <c r="S55" s="26">
        <v>1854459.06</v>
      </c>
      <c r="T55" s="26">
        <v>4467062.67</v>
      </c>
      <c r="U55" s="26">
        <v>0</v>
      </c>
      <c r="V55" s="37">
        <v>0</v>
      </c>
      <c r="W55" s="4"/>
    </row>
    <row r="56" spans="1:23" ht="54" customHeight="1">
      <c r="A56" s="36">
        <v>2</v>
      </c>
      <c r="B56" s="16" t="s">
        <v>16</v>
      </c>
      <c r="C56" s="48">
        <v>44</v>
      </c>
      <c r="D56" s="25">
        <v>39294</v>
      </c>
      <c r="E56" s="16" t="s">
        <v>66</v>
      </c>
      <c r="F56" s="16" t="s">
        <v>67</v>
      </c>
      <c r="G56" s="27">
        <v>21</v>
      </c>
      <c r="H56" s="27">
        <v>21</v>
      </c>
      <c r="I56" s="26">
        <v>471.7</v>
      </c>
      <c r="J56" s="26">
        <v>419.9</v>
      </c>
      <c r="K56" s="27">
        <v>8</v>
      </c>
      <c r="L56" s="27">
        <v>3</v>
      </c>
      <c r="M56" s="27">
        <v>5</v>
      </c>
      <c r="N56" s="26">
        <v>419.9</v>
      </c>
      <c r="O56" s="26">
        <v>157.5</v>
      </c>
      <c r="P56" s="8">
        <v>262.4</v>
      </c>
      <c r="Q56" s="8">
        <f aca="true" t="shared" si="14" ref="Q56:Q63">R56+V56+S56+T56+U56</f>
        <v>16977480.78</v>
      </c>
      <c r="R56" s="26">
        <v>11451610.66</v>
      </c>
      <c r="S56" s="26">
        <v>1621049.54</v>
      </c>
      <c r="T56" s="26">
        <v>3904820.58</v>
      </c>
      <c r="U56" s="26">
        <v>0</v>
      </c>
      <c r="V56" s="37">
        <v>0</v>
      </c>
      <c r="W56" s="4"/>
    </row>
    <row r="57" spans="1:23" ht="51.75" customHeight="1">
      <c r="A57" s="36">
        <v>3</v>
      </c>
      <c r="B57" s="16" t="s">
        <v>23</v>
      </c>
      <c r="C57" s="46" t="s">
        <v>80</v>
      </c>
      <c r="D57" s="25">
        <v>39182</v>
      </c>
      <c r="E57" s="16" t="s">
        <v>66</v>
      </c>
      <c r="F57" s="16" t="s">
        <v>67</v>
      </c>
      <c r="G57" s="27">
        <v>10</v>
      </c>
      <c r="H57" s="27">
        <v>10</v>
      </c>
      <c r="I57" s="26">
        <v>252.7</v>
      </c>
      <c r="J57" s="26">
        <v>204.2</v>
      </c>
      <c r="K57" s="35">
        <v>8</v>
      </c>
      <c r="L57" s="27">
        <v>4</v>
      </c>
      <c r="M57" s="35">
        <v>4</v>
      </c>
      <c r="N57" s="26">
        <v>204.2</v>
      </c>
      <c r="O57" s="26">
        <v>104.4</v>
      </c>
      <c r="P57" s="8">
        <v>99.8</v>
      </c>
      <c r="Q57" s="8">
        <f t="shared" si="14"/>
        <v>8256255.24</v>
      </c>
      <c r="R57" s="26">
        <v>5568989.98</v>
      </c>
      <c r="S57" s="26">
        <v>788326.55</v>
      </c>
      <c r="T57" s="26">
        <v>1898938.71</v>
      </c>
      <c r="U57" s="26">
        <v>0</v>
      </c>
      <c r="V57" s="37">
        <v>0</v>
      </c>
      <c r="W57" s="4"/>
    </row>
    <row r="58" spans="1:22" s="4" customFormat="1" ht="54.75" customHeight="1">
      <c r="A58" s="36">
        <v>4</v>
      </c>
      <c r="B58" s="16" t="s">
        <v>24</v>
      </c>
      <c r="C58" s="46" t="s">
        <v>83</v>
      </c>
      <c r="D58" s="25">
        <v>39294</v>
      </c>
      <c r="E58" s="16" t="s">
        <v>66</v>
      </c>
      <c r="F58" s="16" t="s">
        <v>67</v>
      </c>
      <c r="G58" s="27">
        <v>6</v>
      </c>
      <c r="H58" s="27">
        <v>6</v>
      </c>
      <c r="I58" s="26">
        <v>160.3</v>
      </c>
      <c r="J58" s="26">
        <v>136.4</v>
      </c>
      <c r="K58" s="35">
        <v>6</v>
      </c>
      <c r="L58" s="27">
        <v>4</v>
      </c>
      <c r="M58" s="35">
        <v>2</v>
      </c>
      <c r="N58" s="26">
        <v>136.4</v>
      </c>
      <c r="O58" s="26">
        <v>86.9</v>
      </c>
      <c r="P58" s="8">
        <v>49.5</v>
      </c>
      <c r="Q58" s="8">
        <f t="shared" si="14"/>
        <v>5514952.08</v>
      </c>
      <c r="R58" s="26">
        <v>3719932.59</v>
      </c>
      <c r="S58" s="26">
        <v>526580.51</v>
      </c>
      <c r="T58" s="26">
        <v>1268438.98</v>
      </c>
      <c r="U58" s="26">
        <v>0</v>
      </c>
      <c r="V58" s="37">
        <v>0</v>
      </c>
    </row>
    <row r="59" spans="1:22" s="4" customFormat="1" ht="54.75" customHeight="1">
      <c r="A59" s="36">
        <v>5</v>
      </c>
      <c r="B59" s="16" t="s">
        <v>26</v>
      </c>
      <c r="C59" s="46" t="s">
        <v>84</v>
      </c>
      <c r="D59" s="25">
        <v>39182</v>
      </c>
      <c r="E59" s="16" t="s">
        <v>66</v>
      </c>
      <c r="F59" s="16" t="s">
        <v>67</v>
      </c>
      <c r="G59" s="27">
        <v>15</v>
      </c>
      <c r="H59" s="27">
        <v>15</v>
      </c>
      <c r="I59" s="26">
        <v>194.1</v>
      </c>
      <c r="J59" s="26">
        <v>194.1</v>
      </c>
      <c r="K59" s="35">
        <v>6</v>
      </c>
      <c r="L59" s="27">
        <v>1</v>
      </c>
      <c r="M59" s="35">
        <v>5</v>
      </c>
      <c r="N59" s="26">
        <v>194.1</v>
      </c>
      <c r="O59" s="26">
        <v>32.9</v>
      </c>
      <c r="P59" s="8">
        <v>161.2</v>
      </c>
      <c r="Q59" s="8">
        <f t="shared" si="14"/>
        <v>7847890.0200000005</v>
      </c>
      <c r="R59" s="26">
        <v>5293540.44</v>
      </c>
      <c r="S59" s="26">
        <v>749334.88</v>
      </c>
      <c r="T59" s="26">
        <v>1805014.7</v>
      </c>
      <c r="U59" s="26">
        <v>0</v>
      </c>
      <c r="V59" s="37">
        <v>0</v>
      </c>
    </row>
    <row r="60" spans="1:22" s="4" customFormat="1" ht="54.75" customHeight="1">
      <c r="A60" s="36">
        <v>6</v>
      </c>
      <c r="B60" s="16" t="s">
        <v>13</v>
      </c>
      <c r="C60" s="46" t="s">
        <v>63</v>
      </c>
      <c r="D60" s="25">
        <v>39643</v>
      </c>
      <c r="E60" s="16" t="s">
        <v>66</v>
      </c>
      <c r="F60" s="16" t="s">
        <v>67</v>
      </c>
      <c r="G60" s="16">
        <v>21</v>
      </c>
      <c r="H60" s="16">
        <v>21</v>
      </c>
      <c r="I60" s="8">
        <v>527.5</v>
      </c>
      <c r="J60" s="8">
        <v>429.1</v>
      </c>
      <c r="K60" s="16">
        <v>11</v>
      </c>
      <c r="L60" s="16">
        <v>3</v>
      </c>
      <c r="M60" s="16">
        <v>8</v>
      </c>
      <c r="N60" s="8">
        <v>429.1</v>
      </c>
      <c r="O60" s="8">
        <v>90.4</v>
      </c>
      <c r="P60" s="8">
        <v>338.7</v>
      </c>
      <c r="Q60" s="8">
        <f t="shared" si="14"/>
        <v>17349457.02</v>
      </c>
      <c r="R60" s="26">
        <v>11702515.2</v>
      </c>
      <c r="S60" s="26">
        <v>1656566.71</v>
      </c>
      <c r="T60" s="26">
        <v>3990375.11</v>
      </c>
      <c r="U60" s="26">
        <v>0</v>
      </c>
      <c r="V60" s="37">
        <v>0</v>
      </c>
    </row>
    <row r="61" spans="1:23" s="93" customFormat="1" ht="53.25" customHeight="1">
      <c r="A61" s="36">
        <v>7</v>
      </c>
      <c r="B61" s="16" t="s">
        <v>11</v>
      </c>
      <c r="C61" s="46" t="s">
        <v>74</v>
      </c>
      <c r="D61" s="25">
        <v>39643</v>
      </c>
      <c r="E61" s="16" t="s">
        <v>66</v>
      </c>
      <c r="F61" s="16" t="s">
        <v>67</v>
      </c>
      <c r="G61" s="16">
        <v>22</v>
      </c>
      <c r="H61" s="16">
        <v>22</v>
      </c>
      <c r="I61" s="8">
        <v>529.6</v>
      </c>
      <c r="J61" s="8">
        <v>467.8</v>
      </c>
      <c r="K61" s="16">
        <v>12</v>
      </c>
      <c r="L61" s="16">
        <v>4</v>
      </c>
      <c r="M61" s="16">
        <v>8</v>
      </c>
      <c r="N61" s="8">
        <v>467.8</v>
      </c>
      <c r="O61" s="8">
        <v>143.7</v>
      </c>
      <c r="P61" s="8">
        <v>324.1</v>
      </c>
      <c r="Q61" s="8">
        <f t="shared" si="14"/>
        <v>18914183.16</v>
      </c>
      <c r="R61" s="26">
        <v>12757950.62</v>
      </c>
      <c r="S61" s="26">
        <v>1805970.41</v>
      </c>
      <c r="T61" s="26">
        <v>4350262.13</v>
      </c>
      <c r="U61" s="26">
        <v>0</v>
      </c>
      <c r="V61" s="37">
        <v>0</v>
      </c>
      <c r="W61" s="4"/>
    </row>
    <row r="62" spans="1:23" ht="42" customHeight="1">
      <c r="A62" s="36">
        <v>8</v>
      </c>
      <c r="B62" s="16" t="s">
        <v>8</v>
      </c>
      <c r="C62" s="46" t="s">
        <v>76</v>
      </c>
      <c r="D62" s="25">
        <v>39643</v>
      </c>
      <c r="E62" s="16" t="s">
        <v>66</v>
      </c>
      <c r="F62" s="16" t="s">
        <v>67</v>
      </c>
      <c r="G62" s="16">
        <v>25</v>
      </c>
      <c r="H62" s="16">
        <v>25</v>
      </c>
      <c r="I62" s="8">
        <v>577.32</v>
      </c>
      <c r="J62" s="8">
        <v>467.37</v>
      </c>
      <c r="K62" s="16">
        <v>12</v>
      </c>
      <c r="L62" s="16">
        <v>3</v>
      </c>
      <c r="M62" s="16">
        <v>9</v>
      </c>
      <c r="N62" s="8">
        <v>467.37</v>
      </c>
      <c r="O62" s="8">
        <v>94.6</v>
      </c>
      <c r="P62" s="8">
        <v>372.77</v>
      </c>
      <c r="Q62" s="8">
        <f t="shared" si="14"/>
        <v>18896797.31</v>
      </c>
      <c r="R62" s="26">
        <v>12746223.56</v>
      </c>
      <c r="S62" s="26">
        <v>1804310.37</v>
      </c>
      <c r="T62" s="26">
        <v>4346263.38</v>
      </c>
      <c r="U62" s="26">
        <v>0</v>
      </c>
      <c r="V62" s="37">
        <v>0</v>
      </c>
      <c r="W62" s="4"/>
    </row>
    <row r="63" spans="1:23" ht="38.25" thickBot="1">
      <c r="A63" s="36">
        <v>9</v>
      </c>
      <c r="B63" s="16" t="s">
        <v>7</v>
      </c>
      <c r="C63" s="46" t="s">
        <v>77</v>
      </c>
      <c r="D63" s="25">
        <v>39643</v>
      </c>
      <c r="E63" s="16" t="s">
        <v>66</v>
      </c>
      <c r="F63" s="16" t="s">
        <v>67</v>
      </c>
      <c r="G63" s="16">
        <v>24</v>
      </c>
      <c r="H63" s="16">
        <v>24</v>
      </c>
      <c r="I63" s="8">
        <v>540.8</v>
      </c>
      <c r="J63" s="8">
        <v>438.1</v>
      </c>
      <c r="K63" s="16">
        <v>11</v>
      </c>
      <c r="L63" s="16">
        <v>4</v>
      </c>
      <c r="M63" s="16">
        <v>7</v>
      </c>
      <c r="N63" s="8">
        <v>438.1</v>
      </c>
      <c r="O63" s="8">
        <v>150.3</v>
      </c>
      <c r="P63" s="8">
        <v>287.8</v>
      </c>
      <c r="Q63" s="8">
        <f t="shared" si="14"/>
        <v>17713346.82</v>
      </c>
      <c r="R63" s="26">
        <v>11947965.3</v>
      </c>
      <c r="S63" s="26">
        <v>1691311.75</v>
      </c>
      <c r="T63" s="26">
        <v>4074069.77</v>
      </c>
      <c r="U63" s="26">
        <v>0</v>
      </c>
      <c r="V63" s="37">
        <v>0</v>
      </c>
      <c r="W63" s="4"/>
    </row>
    <row r="64" spans="1:22" ht="19.5" thickBot="1">
      <c r="A64" s="127" t="s">
        <v>5</v>
      </c>
      <c r="B64" s="128"/>
      <c r="C64" s="32"/>
      <c r="D64" s="32"/>
      <c r="E64" s="32"/>
      <c r="F64" s="32"/>
      <c r="G64" s="34">
        <f>SUM(G55:G63)</f>
        <v>166</v>
      </c>
      <c r="H64" s="34">
        <f aca="true" t="shared" si="15" ref="H64:V64">SUM(H55:H63)</f>
        <v>166</v>
      </c>
      <c r="I64" s="33">
        <f t="shared" si="15"/>
        <v>3824.76</v>
      </c>
      <c r="J64" s="33">
        <f t="shared" si="15"/>
        <v>3237.33</v>
      </c>
      <c r="K64" s="34">
        <f t="shared" si="15"/>
        <v>86</v>
      </c>
      <c r="L64" s="34">
        <f t="shared" si="15"/>
        <v>31</v>
      </c>
      <c r="M64" s="34">
        <f t="shared" si="15"/>
        <v>55</v>
      </c>
      <c r="N64" s="33">
        <f t="shared" si="15"/>
        <v>3237.33</v>
      </c>
      <c r="O64" s="33">
        <f t="shared" si="15"/>
        <v>1070.9</v>
      </c>
      <c r="P64" s="33">
        <f t="shared" si="15"/>
        <v>2166.4300000000003</v>
      </c>
      <c r="Q64" s="33">
        <f t="shared" si="15"/>
        <v>130892374.03</v>
      </c>
      <c r="R64" s="33">
        <f t="shared" si="15"/>
        <v>88289218.21999998</v>
      </c>
      <c r="S64" s="33">
        <f t="shared" si="15"/>
        <v>12497909.780000001</v>
      </c>
      <c r="T64" s="33">
        <f t="shared" si="15"/>
        <v>30105246.029999997</v>
      </c>
      <c r="U64" s="33">
        <f t="shared" si="15"/>
        <v>0</v>
      </c>
      <c r="V64" s="33">
        <f t="shared" si="15"/>
        <v>0</v>
      </c>
    </row>
    <row r="65" spans="1:22" ht="26.25" thickBot="1">
      <c r="A65" s="116" t="s">
        <v>98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8"/>
    </row>
    <row r="66" spans="1:22" ht="37.5">
      <c r="A66" s="38">
        <v>1</v>
      </c>
      <c r="B66" s="39" t="s">
        <v>6</v>
      </c>
      <c r="C66" s="49" t="s">
        <v>78</v>
      </c>
      <c r="D66" s="24">
        <v>39643</v>
      </c>
      <c r="E66" s="24">
        <v>42979</v>
      </c>
      <c r="F66" s="25">
        <v>42979</v>
      </c>
      <c r="G66" s="39">
        <v>22</v>
      </c>
      <c r="H66" s="39">
        <v>22</v>
      </c>
      <c r="I66" s="40">
        <v>553.7</v>
      </c>
      <c r="J66" s="40">
        <v>435.95</v>
      </c>
      <c r="K66" s="39">
        <v>11</v>
      </c>
      <c r="L66" s="39">
        <v>5</v>
      </c>
      <c r="M66" s="39">
        <v>6</v>
      </c>
      <c r="N66" s="40">
        <v>435.95</v>
      </c>
      <c r="O66" s="40">
        <v>200.19</v>
      </c>
      <c r="P66" s="40">
        <v>235.76</v>
      </c>
      <c r="Q66" s="40">
        <f>R66+V66+S66+T66+U66</f>
        <v>18595870.12</v>
      </c>
      <c r="R66" s="50">
        <v>11850731.17</v>
      </c>
      <c r="S66" s="50">
        <v>2468088.82</v>
      </c>
      <c r="T66" s="50">
        <v>4277050.13</v>
      </c>
      <c r="U66" s="50">
        <v>0</v>
      </c>
      <c r="V66" s="54">
        <v>0</v>
      </c>
    </row>
    <row r="67" spans="1:22" ht="37.5">
      <c r="A67" s="36">
        <v>2</v>
      </c>
      <c r="B67" s="16" t="s">
        <v>39</v>
      </c>
      <c r="C67" s="46" t="s">
        <v>71</v>
      </c>
      <c r="D67" s="25">
        <v>39643</v>
      </c>
      <c r="E67" s="25">
        <v>42979</v>
      </c>
      <c r="F67" s="25">
        <v>42979</v>
      </c>
      <c r="G67" s="16">
        <v>25</v>
      </c>
      <c r="H67" s="16">
        <v>25</v>
      </c>
      <c r="I67" s="8">
        <v>532</v>
      </c>
      <c r="J67" s="8">
        <v>457.3</v>
      </c>
      <c r="K67" s="16">
        <v>12</v>
      </c>
      <c r="L67" s="16">
        <v>4</v>
      </c>
      <c r="M67" s="16">
        <v>8</v>
      </c>
      <c r="N67" s="8">
        <v>457.3</v>
      </c>
      <c r="O67" s="8">
        <v>117.9</v>
      </c>
      <c r="P67" s="8">
        <v>304.9</v>
      </c>
      <c r="Q67" s="8">
        <f aca="true" t="shared" si="16" ref="Q67:Q75">R67+V67+S67+T67+U67</f>
        <v>19506575.08</v>
      </c>
      <c r="R67" s="26">
        <v>12431103.03</v>
      </c>
      <c r="S67" s="26">
        <v>2588959.78</v>
      </c>
      <c r="T67" s="26">
        <v>4486512.27</v>
      </c>
      <c r="U67" s="26">
        <v>0</v>
      </c>
      <c r="V67" s="69">
        <v>0</v>
      </c>
    </row>
    <row r="68" spans="1:22" ht="37.5">
      <c r="A68" s="56">
        <v>3</v>
      </c>
      <c r="B68" s="16" t="s">
        <v>25</v>
      </c>
      <c r="C68" s="46" t="s">
        <v>85</v>
      </c>
      <c r="D68" s="25">
        <v>39643</v>
      </c>
      <c r="E68" s="25">
        <v>42979</v>
      </c>
      <c r="F68" s="25">
        <v>42979</v>
      </c>
      <c r="G68" s="27">
        <v>9</v>
      </c>
      <c r="H68" s="27">
        <v>9</v>
      </c>
      <c r="I68" s="26">
        <v>143</v>
      </c>
      <c r="J68" s="26">
        <v>143</v>
      </c>
      <c r="K68" s="35">
        <v>4</v>
      </c>
      <c r="L68" s="27">
        <v>1</v>
      </c>
      <c r="M68" s="35">
        <v>3</v>
      </c>
      <c r="N68" s="26">
        <v>143</v>
      </c>
      <c r="O68" s="26">
        <v>40</v>
      </c>
      <c r="P68" s="8">
        <v>103</v>
      </c>
      <c r="Q68" s="8">
        <f t="shared" si="16"/>
        <v>6099803.709999999</v>
      </c>
      <c r="R68" s="26">
        <v>3887268.17</v>
      </c>
      <c r="S68" s="26">
        <v>809580.69</v>
      </c>
      <c r="T68" s="26">
        <v>1402954.85</v>
      </c>
      <c r="U68" s="26">
        <v>0</v>
      </c>
      <c r="V68" s="69">
        <v>0</v>
      </c>
    </row>
    <row r="69" spans="1:22" ht="37.5">
      <c r="A69" s="36">
        <v>4</v>
      </c>
      <c r="B69" s="16" t="s">
        <v>21</v>
      </c>
      <c r="C69" s="46" t="s">
        <v>70</v>
      </c>
      <c r="D69" s="25">
        <v>39643</v>
      </c>
      <c r="E69" s="25">
        <v>42979</v>
      </c>
      <c r="F69" s="25">
        <v>42979</v>
      </c>
      <c r="G69" s="27">
        <v>14</v>
      </c>
      <c r="H69" s="27">
        <v>14</v>
      </c>
      <c r="I69" s="26">
        <v>290.2</v>
      </c>
      <c r="J69" s="26">
        <v>290.2</v>
      </c>
      <c r="K69" s="35">
        <v>7</v>
      </c>
      <c r="L69" s="27">
        <v>0</v>
      </c>
      <c r="M69" s="35">
        <v>7</v>
      </c>
      <c r="N69" s="26">
        <v>290.2</v>
      </c>
      <c r="O69" s="26">
        <v>0</v>
      </c>
      <c r="P69" s="8">
        <v>290.2</v>
      </c>
      <c r="Q69" s="8">
        <f t="shared" si="16"/>
        <v>12378762.489999998</v>
      </c>
      <c r="R69" s="26">
        <v>7888707.85</v>
      </c>
      <c r="S69" s="26">
        <v>1642939.27</v>
      </c>
      <c r="T69" s="26">
        <v>2847115.37</v>
      </c>
      <c r="U69" s="26">
        <v>0</v>
      </c>
      <c r="V69" s="69">
        <v>0</v>
      </c>
    </row>
    <row r="70" spans="1:22" ht="37.5">
      <c r="A70" s="36">
        <v>5</v>
      </c>
      <c r="B70" s="16" t="s">
        <v>22</v>
      </c>
      <c r="C70" s="46" t="s">
        <v>79</v>
      </c>
      <c r="D70" s="25">
        <v>39643</v>
      </c>
      <c r="E70" s="25">
        <v>42979</v>
      </c>
      <c r="F70" s="25">
        <v>42979</v>
      </c>
      <c r="G70" s="27">
        <v>3</v>
      </c>
      <c r="H70" s="27">
        <v>3</v>
      </c>
      <c r="I70" s="26">
        <v>90</v>
      </c>
      <c r="J70" s="26">
        <v>90</v>
      </c>
      <c r="K70" s="35">
        <v>2</v>
      </c>
      <c r="L70" s="27">
        <v>1</v>
      </c>
      <c r="M70" s="35">
        <v>1</v>
      </c>
      <c r="N70" s="26">
        <v>90</v>
      </c>
      <c r="O70" s="26">
        <v>45.1</v>
      </c>
      <c r="P70" s="8">
        <v>44.9</v>
      </c>
      <c r="Q70" s="8">
        <f t="shared" si="16"/>
        <v>3839037.3000000003</v>
      </c>
      <c r="R70" s="26">
        <v>2446532.41</v>
      </c>
      <c r="S70" s="26">
        <v>509526.31</v>
      </c>
      <c r="T70" s="26">
        <v>882978.58</v>
      </c>
      <c r="U70" s="26">
        <v>0</v>
      </c>
      <c r="V70" s="69">
        <v>0</v>
      </c>
    </row>
    <row r="71" spans="1:22" ht="37.5">
      <c r="A71" s="56">
        <v>6</v>
      </c>
      <c r="B71" s="16" t="s">
        <v>17</v>
      </c>
      <c r="C71" s="46" t="s">
        <v>68</v>
      </c>
      <c r="D71" s="25">
        <v>39643</v>
      </c>
      <c r="E71" s="25">
        <v>42979</v>
      </c>
      <c r="F71" s="25">
        <v>42979</v>
      </c>
      <c r="G71" s="27">
        <v>12</v>
      </c>
      <c r="H71" s="27">
        <v>12</v>
      </c>
      <c r="I71" s="26">
        <v>277.5</v>
      </c>
      <c r="J71" s="26">
        <v>277.5</v>
      </c>
      <c r="K71" s="27">
        <v>7</v>
      </c>
      <c r="L71" s="27">
        <v>2</v>
      </c>
      <c r="M71" s="27">
        <v>5</v>
      </c>
      <c r="N71" s="26">
        <v>277.5</v>
      </c>
      <c r="O71" s="26">
        <v>60.9</v>
      </c>
      <c r="P71" s="8">
        <v>216.6</v>
      </c>
      <c r="Q71" s="8">
        <f t="shared" si="16"/>
        <v>11837031.68</v>
      </c>
      <c r="R71" s="26">
        <v>7543474.94</v>
      </c>
      <c r="S71" s="26">
        <v>1571039.45</v>
      </c>
      <c r="T71" s="26">
        <v>2722517.29</v>
      </c>
      <c r="U71" s="26">
        <v>0</v>
      </c>
      <c r="V71" s="69">
        <v>0</v>
      </c>
    </row>
    <row r="72" spans="1:22" ht="37.5">
      <c r="A72" s="36">
        <v>7</v>
      </c>
      <c r="B72" s="16" t="s">
        <v>20</v>
      </c>
      <c r="C72" s="46" t="s">
        <v>69</v>
      </c>
      <c r="D72" s="25">
        <v>39643</v>
      </c>
      <c r="E72" s="25">
        <v>42979</v>
      </c>
      <c r="F72" s="25">
        <v>42979</v>
      </c>
      <c r="G72" s="27">
        <v>15</v>
      </c>
      <c r="H72" s="27">
        <v>15</v>
      </c>
      <c r="I72" s="26">
        <v>289</v>
      </c>
      <c r="J72" s="26">
        <v>289</v>
      </c>
      <c r="K72" s="35">
        <v>8</v>
      </c>
      <c r="L72" s="27">
        <v>0</v>
      </c>
      <c r="M72" s="35">
        <v>8</v>
      </c>
      <c r="N72" s="26">
        <v>289</v>
      </c>
      <c r="O72" s="26">
        <v>0</v>
      </c>
      <c r="P72" s="8">
        <v>289</v>
      </c>
      <c r="Q72" s="8">
        <f t="shared" si="16"/>
        <v>12327575.33</v>
      </c>
      <c r="R72" s="26">
        <v>7856087.42</v>
      </c>
      <c r="S72" s="26">
        <v>1636145.59</v>
      </c>
      <c r="T72" s="26">
        <v>2835342.32</v>
      </c>
      <c r="U72" s="26">
        <v>0</v>
      </c>
      <c r="V72" s="69">
        <v>0</v>
      </c>
    </row>
    <row r="73" spans="1:22" ht="37.5">
      <c r="A73" s="36">
        <v>8</v>
      </c>
      <c r="B73" s="16" t="s">
        <v>29</v>
      </c>
      <c r="C73" s="46" t="s">
        <v>61</v>
      </c>
      <c r="D73" s="25">
        <v>39643</v>
      </c>
      <c r="E73" s="25">
        <v>42979</v>
      </c>
      <c r="F73" s="25">
        <v>42979</v>
      </c>
      <c r="G73" s="27">
        <v>9</v>
      </c>
      <c r="H73" s="27">
        <v>9</v>
      </c>
      <c r="I73" s="26">
        <v>159.1</v>
      </c>
      <c r="J73" s="26">
        <v>159.1</v>
      </c>
      <c r="K73" s="27">
        <v>4</v>
      </c>
      <c r="L73" s="27">
        <v>1</v>
      </c>
      <c r="M73" s="27">
        <v>3</v>
      </c>
      <c r="N73" s="26">
        <v>159.1</v>
      </c>
      <c r="O73" s="26">
        <v>80.5</v>
      </c>
      <c r="P73" s="8">
        <v>78.6</v>
      </c>
      <c r="Q73" s="8">
        <f t="shared" si="16"/>
        <v>6786564.83</v>
      </c>
      <c r="R73" s="26">
        <v>4324925.64</v>
      </c>
      <c r="S73" s="26">
        <v>900729.28</v>
      </c>
      <c r="T73" s="26">
        <v>1560909.91</v>
      </c>
      <c r="U73" s="26">
        <v>0</v>
      </c>
      <c r="V73" s="69">
        <v>0</v>
      </c>
    </row>
    <row r="74" spans="1:23" ht="37.5">
      <c r="A74" s="56">
        <v>9</v>
      </c>
      <c r="B74" s="16" t="s">
        <v>30</v>
      </c>
      <c r="C74" s="46" t="s">
        <v>62</v>
      </c>
      <c r="D74" s="25">
        <v>39643</v>
      </c>
      <c r="E74" s="25">
        <v>42979</v>
      </c>
      <c r="F74" s="25">
        <v>42979</v>
      </c>
      <c r="G74" s="27">
        <v>5</v>
      </c>
      <c r="H74" s="27">
        <v>5</v>
      </c>
      <c r="I74" s="26">
        <v>155.7</v>
      </c>
      <c r="J74" s="26">
        <v>155.7</v>
      </c>
      <c r="K74" s="27">
        <v>3</v>
      </c>
      <c r="L74" s="27">
        <v>1</v>
      </c>
      <c r="M74" s="27">
        <v>2</v>
      </c>
      <c r="N74" s="26">
        <v>155.7</v>
      </c>
      <c r="O74" s="26">
        <v>80.5</v>
      </c>
      <c r="P74" s="8">
        <v>75.2</v>
      </c>
      <c r="Q74" s="8">
        <f t="shared" si="16"/>
        <v>6641534.529999999</v>
      </c>
      <c r="R74" s="26">
        <v>4232501.08</v>
      </c>
      <c r="S74" s="26">
        <v>881480.51</v>
      </c>
      <c r="T74" s="26">
        <v>1527552.94</v>
      </c>
      <c r="U74" s="26">
        <v>0</v>
      </c>
      <c r="V74" s="69">
        <v>0</v>
      </c>
      <c r="W74" s="4"/>
    </row>
    <row r="75" spans="1:23" ht="38.25" thickBot="1">
      <c r="A75" s="42">
        <v>10</v>
      </c>
      <c r="B75" s="43" t="s">
        <v>31</v>
      </c>
      <c r="C75" s="47" t="s">
        <v>73</v>
      </c>
      <c r="D75" s="55">
        <v>39643</v>
      </c>
      <c r="E75" s="25">
        <v>42979</v>
      </c>
      <c r="F75" s="25">
        <v>42979</v>
      </c>
      <c r="G75" s="51">
        <v>17</v>
      </c>
      <c r="H75" s="51">
        <v>17</v>
      </c>
      <c r="I75" s="45">
        <v>175.5</v>
      </c>
      <c r="J75" s="45">
        <v>175.5</v>
      </c>
      <c r="K75" s="51">
        <v>6</v>
      </c>
      <c r="L75" s="51">
        <v>0</v>
      </c>
      <c r="M75" s="51">
        <v>6</v>
      </c>
      <c r="N75" s="45">
        <v>175.5</v>
      </c>
      <c r="O75" s="45">
        <v>0</v>
      </c>
      <c r="P75" s="44">
        <v>175.5</v>
      </c>
      <c r="Q75" s="44">
        <f t="shared" si="16"/>
        <v>7486122.73</v>
      </c>
      <c r="R75" s="45">
        <v>4770738.2</v>
      </c>
      <c r="S75" s="45">
        <v>993576.3</v>
      </c>
      <c r="T75" s="45">
        <v>1721808.23</v>
      </c>
      <c r="U75" s="45">
        <v>0</v>
      </c>
      <c r="V75" s="70">
        <v>0</v>
      </c>
      <c r="W75" s="4"/>
    </row>
    <row r="76" spans="1:23" ht="19.5" thickBot="1">
      <c r="A76" s="127" t="s">
        <v>5</v>
      </c>
      <c r="B76" s="128"/>
      <c r="C76" s="32"/>
      <c r="D76" s="32"/>
      <c r="E76" s="32"/>
      <c r="F76" s="32"/>
      <c r="G76" s="34">
        <f aca="true" t="shared" si="17" ref="G76:V76">SUM(G66:G75)</f>
        <v>131</v>
      </c>
      <c r="H76" s="34">
        <f t="shared" si="17"/>
        <v>131</v>
      </c>
      <c r="I76" s="33">
        <f t="shared" si="17"/>
        <v>2665.7</v>
      </c>
      <c r="J76" s="33">
        <f t="shared" si="17"/>
        <v>2473.25</v>
      </c>
      <c r="K76" s="34">
        <f t="shared" si="17"/>
        <v>64</v>
      </c>
      <c r="L76" s="34">
        <f t="shared" si="17"/>
        <v>15</v>
      </c>
      <c r="M76" s="34">
        <f t="shared" si="17"/>
        <v>49</v>
      </c>
      <c r="N76" s="33">
        <f t="shared" si="17"/>
        <v>2473.25</v>
      </c>
      <c r="O76" s="33">
        <f t="shared" si="17"/>
        <v>625.09</v>
      </c>
      <c r="P76" s="33">
        <f t="shared" si="17"/>
        <v>1813.6599999999999</v>
      </c>
      <c r="Q76" s="33">
        <f t="shared" si="17"/>
        <v>105498877.8</v>
      </c>
      <c r="R76" s="33">
        <f t="shared" si="17"/>
        <v>67232069.91</v>
      </c>
      <c r="S76" s="33">
        <f t="shared" si="17"/>
        <v>14002065.999999998</v>
      </c>
      <c r="T76" s="33">
        <f t="shared" si="17"/>
        <v>24264741.89</v>
      </c>
      <c r="U76" s="33">
        <f t="shared" si="17"/>
        <v>0</v>
      </c>
      <c r="V76" s="33">
        <f t="shared" si="17"/>
        <v>0</v>
      </c>
      <c r="W76" s="4"/>
    </row>
    <row r="77" spans="1:23" ht="21" thickBot="1">
      <c r="A77" s="130" t="s">
        <v>2</v>
      </c>
      <c r="B77" s="131"/>
      <c r="C77" s="103"/>
      <c r="D77" s="103"/>
      <c r="E77" s="103"/>
      <c r="F77" s="103"/>
      <c r="G77" s="104">
        <f>G76+G64+G53</f>
        <v>442</v>
      </c>
      <c r="H77" s="104">
        <f aca="true" t="shared" si="18" ref="H77:P77">H76+H64+H53</f>
        <v>442</v>
      </c>
      <c r="I77" s="105">
        <f t="shared" si="18"/>
        <v>9833.56</v>
      </c>
      <c r="J77" s="105">
        <f t="shared" si="18"/>
        <v>8772.58</v>
      </c>
      <c r="K77" s="104">
        <f t="shared" si="18"/>
        <v>226</v>
      </c>
      <c r="L77" s="104">
        <f t="shared" si="18"/>
        <v>75</v>
      </c>
      <c r="M77" s="104">
        <f t="shared" si="18"/>
        <v>151</v>
      </c>
      <c r="N77" s="105">
        <f t="shared" si="18"/>
        <v>8632.48</v>
      </c>
      <c r="O77" s="105">
        <f t="shared" si="18"/>
        <v>2760.3900000000003</v>
      </c>
      <c r="P77" s="105">
        <f t="shared" si="18"/>
        <v>5837.59</v>
      </c>
      <c r="Q77" s="105">
        <f aca="true" t="shared" si="19" ref="Q77:V77">Q76+Q64+Q53+Q26</f>
        <v>456244328.32</v>
      </c>
      <c r="R77" s="105">
        <f t="shared" si="19"/>
        <v>269930921.28</v>
      </c>
      <c r="S77" s="105">
        <f t="shared" si="19"/>
        <v>64795031.96000001</v>
      </c>
      <c r="T77" s="105">
        <f t="shared" si="19"/>
        <v>113415040.71000001</v>
      </c>
      <c r="U77" s="105">
        <f t="shared" si="19"/>
        <v>8103334.37</v>
      </c>
      <c r="V77" s="105">
        <f t="shared" si="19"/>
        <v>0</v>
      </c>
      <c r="W77" s="93"/>
    </row>
    <row r="78" spans="1:22" ht="25.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1"/>
      <c r="R78" s="67"/>
      <c r="S78" s="67"/>
      <c r="T78" s="67"/>
      <c r="U78" s="67"/>
      <c r="V78" s="67"/>
    </row>
    <row r="79" spans="21:22" ht="18.75">
      <c r="U79" s="129"/>
      <c r="V79" s="129"/>
    </row>
    <row r="80" spans="1:22" ht="18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2"/>
      <c r="O80" s="12"/>
      <c r="P80" s="12"/>
      <c r="Q80" s="12"/>
      <c r="R80" s="23"/>
      <c r="S80" s="23"/>
      <c r="T80" s="12"/>
      <c r="U80" s="12"/>
      <c r="V80" s="13"/>
    </row>
    <row r="81" spans="18:19" ht="18.75">
      <c r="R81" s="17"/>
      <c r="S81" s="18"/>
    </row>
    <row r="82" spans="18:19" ht="18.75">
      <c r="R82" s="18"/>
      <c r="S82" s="18"/>
    </row>
    <row r="83" spans="1:19" ht="18.7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30"/>
      <c r="P83" s="30"/>
      <c r="R83" s="18"/>
      <c r="S83" s="15"/>
    </row>
    <row r="84" spans="9:19" ht="18.75">
      <c r="I84" s="15"/>
      <c r="J84" s="15"/>
      <c r="K84" s="15"/>
      <c r="L84" s="15"/>
      <c r="M84" s="15"/>
      <c r="N84" s="17"/>
      <c r="O84" s="17"/>
      <c r="P84" s="17"/>
      <c r="Q84" s="17"/>
      <c r="R84" s="18"/>
      <c r="S84" s="15"/>
    </row>
    <row r="85" spans="1:17" ht="18.75">
      <c r="A85" s="20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7"/>
      <c r="O85" s="17"/>
      <c r="P85" s="17"/>
      <c r="Q85" s="15"/>
    </row>
    <row r="86" spans="1:17" ht="18.75">
      <c r="A86" s="20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7"/>
      <c r="O86" s="17"/>
      <c r="P86" s="17"/>
      <c r="Q86" s="15"/>
    </row>
    <row r="87" spans="1:17" ht="18.75">
      <c r="A87" s="20"/>
      <c r="B87" s="18"/>
      <c r="C87" s="19"/>
      <c r="D87" s="18"/>
      <c r="E87" s="18"/>
      <c r="F87" s="18"/>
      <c r="G87" s="18"/>
      <c r="H87" s="18"/>
      <c r="I87" s="15"/>
      <c r="J87" s="15"/>
      <c r="K87" s="15"/>
      <c r="L87" s="15"/>
      <c r="M87" s="15"/>
      <c r="N87" s="15"/>
      <c r="O87" s="15"/>
      <c r="P87" s="15"/>
      <c r="Q87" s="15"/>
    </row>
    <row r="88" spans="1:21" ht="18.75">
      <c r="A88" s="20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7"/>
      <c r="O88" s="17"/>
      <c r="P88" s="17"/>
      <c r="Q88" s="15"/>
      <c r="R88" s="17"/>
      <c r="S88" s="18"/>
      <c r="T88" s="17"/>
      <c r="U88" s="17"/>
    </row>
    <row r="89" spans="2:21" ht="18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7"/>
      <c r="O89" s="17"/>
      <c r="P89" s="17"/>
      <c r="Q89" s="17"/>
      <c r="R89" s="17"/>
      <c r="S89" s="18"/>
      <c r="T89" s="17"/>
      <c r="U89" s="17"/>
    </row>
    <row r="90" spans="2:21" ht="18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7"/>
      <c r="O90" s="17"/>
      <c r="P90" s="17"/>
      <c r="Q90" s="17"/>
      <c r="R90" s="17"/>
      <c r="S90" s="15"/>
      <c r="T90" s="17"/>
      <c r="U90" s="17"/>
    </row>
    <row r="91" spans="9:21" ht="18.75">
      <c r="I91" s="15"/>
      <c r="J91" s="15"/>
      <c r="K91" s="15"/>
      <c r="L91" s="15"/>
      <c r="M91" s="15"/>
      <c r="N91" s="17"/>
      <c r="O91" s="17"/>
      <c r="P91" s="17"/>
      <c r="Q91" s="17"/>
      <c r="R91" s="17"/>
      <c r="S91" s="15"/>
      <c r="T91" s="17"/>
      <c r="U91" s="17"/>
    </row>
    <row r="92" spans="18:21" ht="18.75">
      <c r="R92" s="17"/>
      <c r="S92" s="17"/>
      <c r="T92" s="17"/>
      <c r="U92" s="17"/>
    </row>
    <row r="93" spans="18:21" ht="18.75">
      <c r="R93" s="17"/>
      <c r="S93" s="17"/>
      <c r="T93" s="17"/>
      <c r="U93" s="17"/>
    </row>
    <row r="94" spans="18:22" ht="18.75">
      <c r="R94" s="17"/>
      <c r="S94" s="17"/>
      <c r="T94" s="17"/>
      <c r="U94" s="17"/>
      <c r="V94" s="22"/>
    </row>
    <row r="95" spans="18:22" ht="18.75">
      <c r="R95" s="17"/>
      <c r="S95" s="17"/>
      <c r="T95" s="17"/>
      <c r="U95" s="17"/>
      <c r="V95" s="22"/>
    </row>
    <row r="96" spans="18:22" ht="18.75">
      <c r="R96" s="17"/>
      <c r="S96" s="21"/>
      <c r="T96" s="21"/>
      <c r="U96" s="21"/>
      <c r="V96" s="21"/>
    </row>
    <row r="97" spans="18:22" ht="18.75">
      <c r="R97" s="17"/>
      <c r="S97" s="17"/>
      <c r="T97" s="17"/>
      <c r="U97" s="17"/>
      <c r="V97" s="22"/>
    </row>
    <row r="98" spans="18:21" ht="18.75">
      <c r="R98" s="17"/>
      <c r="S98" s="17"/>
      <c r="T98" s="17"/>
      <c r="U98" s="17"/>
    </row>
    <row r="99" spans="18:21" ht="18.75">
      <c r="R99" s="21"/>
      <c r="S99" s="21"/>
      <c r="T99" s="21"/>
      <c r="U99" s="21"/>
    </row>
    <row r="100" spans="18:21" ht="18.75">
      <c r="R100" s="17"/>
      <c r="S100" s="17"/>
      <c r="T100" s="17"/>
      <c r="U100" s="17"/>
    </row>
  </sheetData>
  <sheetProtection/>
  <mergeCells count="43">
    <mergeCell ref="H7:H9"/>
    <mergeCell ref="I7:I9"/>
    <mergeCell ref="J7:J9"/>
    <mergeCell ref="A54:V54"/>
    <mergeCell ref="A64:B64"/>
    <mergeCell ref="A35:B35"/>
    <mergeCell ref="A5:V5"/>
    <mergeCell ref="R1:X1"/>
    <mergeCell ref="R2:X2"/>
    <mergeCell ref="R3:X3"/>
    <mergeCell ref="R4:X4"/>
    <mergeCell ref="B7:B10"/>
    <mergeCell ref="K6:V6"/>
    <mergeCell ref="C7:D9"/>
    <mergeCell ref="A19:B19"/>
    <mergeCell ref="A76:B76"/>
    <mergeCell ref="N7:P7"/>
    <mergeCell ref="U79:V79"/>
    <mergeCell ref="A65:V65"/>
    <mergeCell ref="A77:B77"/>
    <mergeCell ref="A36:V36"/>
    <mergeCell ref="A53:B53"/>
    <mergeCell ref="A52:B52"/>
    <mergeCell ref="G7:G9"/>
    <mergeCell ref="Q7:V7"/>
    <mergeCell ref="Q8:Q9"/>
    <mergeCell ref="A83:N83"/>
    <mergeCell ref="F7:F10"/>
    <mergeCell ref="E7:E10"/>
    <mergeCell ref="K8:K9"/>
    <mergeCell ref="A41:B41"/>
    <mergeCell ref="A7:A10"/>
    <mergeCell ref="K7:M7"/>
    <mergeCell ref="R8:V8"/>
    <mergeCell ref="O8:P8"/>
    <mergeCell ref="N8:N9"/>
    <mergeCell ref="L8:M8"/>
    <mergeCell ref="A27:V27"/>
    <mergeCell ref="A42:V42"/>
    <mergeCell ref="A25:B25"/>
    <mergeCell ref="A26:B26"/>
    <mergeCell ref="A11:V11"/>
    <mergeCell ref="A20:V20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filanchuk</dc:creator>
  <cp:keywords/>
  <dc:description/>
  <cp:lastModifiedBy>Виктор Петрович</cp:lastModifiedBy>
  <cp:lastPrinted>2015-03-19T01:48:06Z</cp:lastPrinted>
  <dcterms:created xsi:type="dcterms:W3CDTF">2011-02-07T02:27:22Z</dcterms:created>
  <dcterms:modified xsi:type="dcterms:W3CDTF">2015-03-19T01:48:08Z</dcterms:modified>
  <cp:category/>
  <cp:version/>
  <cp:contentType/>
  <cp:contentStatus/>
</cp:coreProperties>
</file>