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440" windowHeight="14130"/>
  </bookViews>
  <sheets>
    <sheet name="объекты инфраструктуры" sheetId="1" r:id="rId1"/>
    <sheet name="объекты инвестиций " sheetId="2" state="hidden" r:id="rId2"/>
  </sheets>
  <externalReferences>
    <externalReference r:id="rId3"/>
  </externalReferences>
  <definedNames>
    <definedName name="_GoBack" localSheetId="1">'[1]объекты инфрастурктуры'!#REF!</definedName>
    <definedName name="_xlnm._FilterDatabase" localSheetId="0" hidden="1">'объекты инфраструктуры'!$A$2:$K$2</definedName>
    <definedName name="_xlnm.Print_Titles" localSheetId="1">'объекты инвестиций '!$3:$3</definedName>
    <definedName name="_xlnm.Print_Titles" localSheetId="0">'объекты инфраструктуры'!$2:$2</definedName>
    <definedName name="_xlnm.Print_Area" localSheetId="1">'объекты инвестиций '!$A$2:$L$165</definedName>
  </definedNames>
  <calcPr calcId="125725"/>
</workbook>
</file>

<file path=xl/calcChain.xml><?xml version="1.0" encoding="utf-8"?>
<calcChain xmlns="http://schemas.openxmlformats.org/spreadsheetml/2006/main">
  <c r="F165" i="2"/>
  <c r="F163"/>
  <c r="F144"/>
  <c r="F139"/>
  <c r="F123"/>
  <c r="A111"/>
  <c r="A110"/>
  <c r="F104"/>
  <c r="F95"/>
  <c r="F90"/>
  <c r="F84"/>
  <c r="F74"/>
  <c r="F65"/>
  <c r="F55"/>
  <c r="F45"/>
  <c r="F37"/>
  <c r="F30"/>
  <c r="A28"/>
  <c r="F23"/>
  <c r="F17"/>
  <c r="F295" i="1"/>
  <c r="F265"/>
  <c r="F255"/>
  <c r="F252"/>
  <c r="F249"/>
  <c r="F235"/>
  <c r="F233"/>
  <c r="F232"/>
  <c r="F231"/>
  <c r="F230"/>
  <c r="F229"/>
  <c r="F228"/>
  <c r="F227"/>
  <c r="F226"/>
  <c r="F225"/>
  <c r="F224"/>
  <c r="F223"/>
  <c r="F222"/>
  <c r="F221"/>
  <c r="F220"/>
  <c r="F219"/>
  <c r="F218"/>
  <c r="F217"/>
  <c r="F216"/>
  <c r="F212"/>
  <c r="F206"/>
  <c r="F201"/>
  <c r="F196"/>
  <c r="F189"/>
  <c r="F160"/>
  <c r="F149"/>
  <c r="F71"/>
  <c r="A11"/>
  <c r="F237" l="1"/>
  <c r="F297" s="1"/>
</calcChain>
</file>

<file path=xl/sharedStrings.xml><?xml version="1.0" encoding="utf-8"?>
<sst xmlns="http://schemas.openxmlformats.org/spreadsheetml/2006/main" count="3193" uniqueCount="1291">
  <si>
    <t>№ п/п</t>
  </si>
  <si>
    <t>Наименование объекта инфраструктуры</t>
  </si>
  <si>
    <t>Место расположения, адрес</t>
  </si>
  <si>
    <t>Сроки реализации, этапы</t>
  </si>
  <si>
    <t>Источник финансирования</t>
  </si>
  <si>
    <t>Стоимость проекта, млн.руб.</t>
  </si>
  <si>
    <t>Ожидаемый непосредственный результат (краткое описание проекта)</t>
  </si>
  <si>
    <t>Площадь занимаемой терриии,га</t>
  </si>
  <si>
    <t>Площадь возводимого объекта, кв.м.</t>
  </si>
  <si>
    <t>Фактическое состояние</t>
  </si>
  <si>
    <t>Ответственный исполнитель (соисполнитель)</t>
  </si>
  <si>
    <t>Энергоснабжение, газоснабжение</t>
  </si>
  <si>
    <t xml:space="preserve">Строительство ПГУ на площадке Владивостокской ТЭЦ-2               </t>
  </si>
  <si>
    <t>Приморский край,  Владивостокский городской округ</t>
  </si>
  <si>
    <t>2017-2022</t>
  </si>
  <si>
    <t xml:space="preserve">инвестиционная программа предприятия </t>
  </si>
  <si>
    <t>Полное замещение выбывающих мощностей Владивостокской ТЭЦ-2 и покрытие перспективного спроса на электро- и теплоэнергию на юге Приморского края.</t>
  </si>
  <si>
    <t>-</t>
  </si>
  <si>
    <t>Предпроектные исследования</t>
  </si>
  <si>
    <t>ОАО «РАО Энергетические системы Востока»; департамент энергетики Приморского края</t>
  </si>
  <si>
    <t xml:space="preserve">Строительство ГТУ-ТЭЦ в г.Владивостоке пос. Змеинка  </t>
  </si>
  <si>
    <t>2015-2019</t>
  </si>
  <si>
    <t>Обеспечение возможности подключения новых потребителей и замещение неэффективных котельных</t>
  </si>
  <si>
    <t>Осуществляется проектирование</t>
  </si>
  <si>
    <t>Строительство ГТУ-ТЭЦ в г.Артеме пос. Синяя Сопка</t>
  </si>
  <si>
    <t>Приморский край,  Артемовский городской округ</t>
  </si>
  <si>
    <t>Строительство ГТУ-ТЭЦ на площадке Центральной пароводяной бойлерной  (ТЭЦ Восточная)</t>
  </si>
  <si>
    <t>2011-2017</t>
  </si>
  <si>
    <t>Удовлетворение спроса в теплоснабжении Владивостока в связи с постройкой новых жилых районов «Снеговая Падь» и «Патрокл», а также проектируемых в настоящее время новых жилых массивов. Ввод в эксплуатацию ТЭЦ «Восточная» позволит обеспечить около 20% потребности города в электроэнергии.</t>
  </si>
  <si>
    <t>Ведется строительство объекта</t>
  </si>
  <si>
    <t>ПАО «РАО ЭС Востока»</t>
  </si>
  <si>
    <t>Строительство второй ВЛ 500 кВ "Приморская ГРЭС- Хабаровская2"</t>
  </si>
  <si>
    <t>Приморский край,  Пожарский муниципальный район</t>
  </si>
  <si>
    <t>2018-2022</t>
  </si>
  <si>
    <t>Увеличение МДП в контролируемом сечении  "Хабаровск - Приморская ГРЭС"</t>
  </si>
  <si>
    <t>ПИР</t>
  </si>
  <si>
    <t>ОАО "ФСК ЕЭС"</t>
  </si>
  <si>
    <t>Строительство ПС 220 кВ "Черепаха"  с заходами ВЛ 220 кВ "Владивосток - Зеленый угол"</t>
  </si>
  <si>
    <t>Энергоснабжение игорной зоны бухты Муравьиная</t>
  </si>
  <si>
    <t>выдано разрешение на строительство</t>
  </si>
  <si>
    <t>Строительство ПС 220 кВ "Артем" с заходами ВЛ 220 кВ "Западная Волна"</t>
  </si>
  <si>
    <t>2011-2021</t>
  </si>
  <si>
    <t>Строительство ПС 220 кВ "Артем" с заходами ВЛ 220 кВ "Западная Волна" производится в рамках мероприятий по присоединению жилой застройки фонда РЖС в п.Трудовое</t>
  </si>
  <si>
    <t xml:space="preserve">Разработана проектная документация. Получено положительное заключение государственной экспертизы. </t>
  </si>
  <si>
    <t xml:space="preserve"> ОАО «ФСК ЕЭС»</t>
  </si>
  <si>
    <t xml:space="preserve">ПС 220 кВ Скрытая с заходами ВЛ–220 кВ К-Лесозаводск </t>
  </si>
  <si>
    <t>Приморский край, Дальнереченский муниципальный район,  п. Ариадное</t>
  </si>
  <si>
    <t>Электроснабжение объектов горно-обогатительного предприятия на базе месождения «Скрытое»</t>
  </si>
  <si>
    <t xml:space="preserve">Разработана проектная документация. </t>
  </si>
  <si>
    <t>ПС 220 кВ Раффлс с заходами ВЛ 220 кВ Звезда — Перевал</t>
  </si>
  <si>
    <t>Приморский край, Шкотовский муниципальный район</t>
  </si>
  <si>
    <t>Внешнее электроснабжение объектов верфь "Восток-Раффлс"</t>
  </si>
  <si>
    <t>ВЛ 220 кВ "Лесозаводск-Спасск-Дальневосточная"</t>
  </si>
  <si>
    <t>Приморский край,  Лесозаводский городской округ, 
Кировский муниципальный район, 
Спасский муниципальный район, 
Черниговский муниципальный район</t>
  </si>
  <si>
    <t>2018-2019</t>
  </si>
  <si>
    <t>Повышение надежности электроснабжения потребителей тягового транзита.</t>
  </si>
  <si>
    <t>Ведутся проектно-изыскательские работы (ПИР)</t>
  </si>
  <si>
    <t>ПС 110 кВ "Городская" (строительство)</t>
  </si>
  <si>
    <t>2017-2018</t>
  </si>
  <si>
    <t>Питание центральной части г. Артема, разгрузка ПС 35-110 кВ</t>
  </si>
  <si>
    <t>АО "ДРСК"</t>
  </si>
  <si>
    <t>Строительство ПС 110 кВ Контейнерная с ответвлениями от ВЛ 110 кВ Угольная — Екатериновка и Голубовка — Восточная/т</t>
  </si>
  <si>
    <t>Приморский край, 
Находкинский городской округ, п.Врангель</t>
  </si>
  <si>
    <t>Электроснабжение контейнерного терминала ООО "Восточная Стивидорная Компания"</t>
  </si>
  <si>
    <t>ООО "ВСК"</t>
  </si>
  <si>
    <t>Строительство ПС 110 кВ Порт Вера с заходом ВЛ 110 кВ Подъяпольск — 178Ф</t>
  </si>
  <si>
    <t>Электроснабжение объектов морского перегрузочного терминала "Порт Вера"</t>
  </si>
  <si>
    <t>ООО "Порт Вера"</t>
  </si>
  <si>
    <t>Строительство ПС 110 кВ Агрокомплекс с двухцепным заходом ВЛ 110 кВ ЖБИ-130 — Павловка-2</t>
  </si>
  <si>
    <t>Приморский край, Михайловский муниципальный район</t>
  </si>
  <si>
    <t>Электроснабжение объектов ТОСЭР "Михайловский"</t>
  </si>
  <si>
    <t xml:space="preserve">АО "ДРСК" </t>
  </si>
  <si>
    <t>ПС 110/10 кВ Ключи с двухцепной ВЛ 110 кВ Спасск - Ярославка</t>
  </si>
  <si>
    <t>Строительство ПС 35/10 кВ Дубки с ВЛ 10 кВ</t>
  </si>
  <si>
    <t>Строительство ПС 35/10 кВ Ленинское с ВЛ 10 кВ</t>
  </si>
  <si>
    <t>Строительство ЛЭП 35 кВ Агрокомплекс- Дубки - Ленинское</t>
  </si>
  <si>
    <t>Реконструкция ВЛ 110 кВ «Седанка-Ипподром-Академическая-Бурная» с ПС 110 кВ Академическая</t>
  </si>
  <si>
    <t>2017-2021</t>
  </si>
  <si>
    <t>Повышение надежности электроснабжения потребителей.</t>
  </si>
  <si>
    <t>ПС 110/35/6 кВ Дальзавод с  КЛ 110 кВ ПС А — Дальзавод и КЛ Голдобин – Дальзавод с отп. На ПС Чуркин</t>
  </si>
  <si>
    <t>Электроснабжение потребителей ОАО «Дальзавод» и АО «Мазда-Соллерс моТОСЭРс рус</t>
  </si>
  <si>
    <t>ПС 35/6 кВ "Лазурная"</t>
  </si>
  <si>
    <t>Приморский край,
Владивостокский городской округ</t>
  </si>
  <si>
    <t>Электроснабжение земельных участков, предоставленных многодетным семьям</t>
  </si>
  <si>
    <t>ПС 110/6 кВ Садовая с двухцепным заходом 110 кВ</t>
  </si>
  <si>
    <t>Приморский край, городской округ Большой камень</t>
  </si>
  <si>
    <t>Электроснабжение объектов ТОСЭР "Большой Камень"</t>
  </si>
  <si>
    <t>Строительство РУ 0,4 кВ МАПП Краскино</t>
  </si>
  <si>
    <t>Приморский край, Хасанский муниципальный район</t>
  </si>
  <si>
    <t>2017-2020</t>
  </si>
  <si>
    <t>Электроснабжение МАПП Краскино</t>
  </si>
  <si>
    <t>Строительство выносного РУ 220 кВ ПС 110/35/6 кВ Давыдовка.</t>
  </si>
  <si>
    <t>Электроснабжение объекта «Строительство перегрузочных комплексов в рамках развития морского порта Зарубино».</t>
  </si>
  <si>
    <t xml:space="preserve"> Строительство двух ЛЭП 220 кВ «Владивосток-Давыдовка»</t>
  </si>
  <si>
    <t xml:space="preserve"> Реконструкция ПС 110/35/6 кВ Давыдовка с монтажом дополнительных ячеек 110 кВ</t>
  </si>
  <si>
    <t>Реконструкция ПС 110/10 кВ Троица с заменой трансформаторов на трансформаторы 25 МВА</t>
  </si>
  <si>
    <t xml:space="preserve"> Строительство ЛЭП 110 кВ «Славянка-Троица»</t>
  </si>
  <si>
    <t xml:space="preserve"> Реконструкция РУ 110 кВ ПС 110/35/10 кВ Славянка с монтажом дополнительной ячейки 110 кВ для подключения ЛЭП 110 кВ «Славянка-Троица</t>
  </si>
  <si>
    <t>Реконструкция РУ 110 кВ ПС 110/10 кВ Троица с монтажом дополнительных ячеек 110 кВ с учетом обеспечения категорийности.</t>
  </si>
  <si>
    <t>Приморский край, Хасанский район</t>
  </si>
  <si>
    <t>Строительство необходимого количества ЛЭП 10 кВ от ПС 110/10 кВ Троица до границы земельного участка зернового терминала</t>
  </si>
  <si>
    <t>Газопровод - отвод и ГРС Врангель Приморского края (1 этап. Строительство газопровода-отвода от точки подключения в газопровод-отвод на ГРС-1 Владивосток до точки подключения газопровода-отвода на ГРС Большой Камень)</t>
  </si>
  <si>
    <t>Приморский край, городской округ Большой Камень, 
Шкотовский муниципальный район</t>
  </si>
  <si>
    <t>2012-2017</t>
  </si>
  <si>
    <t>Повышение энергобезопасности региона, качественное предоставление коммунальных услуг, улучшение экологической обстановки, газификация объектов.</t>
  </si>
  <si>
    <t>Ведутся работы по археологическому обследованию и экспертизе.</t>
  </si>
  <si>
    <t>АО  "Газпром Газораспределение Дальний Восток"</t>
  </si>
  <si>
    <t>Газопровод-отвод и ГРС Большой Камень Приморского края</t>
  </si>
  <si>
    <t>Строительство 0,4 км магистрального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</si>
  <si>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ООО  "Газпром Межрегионгаз"</t>
  </si>
  <si>
    <t>Газопровод межпоселковый от ГРС Большой Камень до ГГРП Большой Камень Приморского края</t>
  </si>
  <si>
    <t>Строительство 9,00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</si>
  <si>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ООО  "Газпром межрегионгаз"</t>
  </si>
  <si>
    <t>Газопровод-отвод и ГРС Находка Приморского края</t>
  </si>
  <si>
    <t>Приморский край, Находкинский городской округ</t>
  </si>
  <si>
    <t>Межпоселковый газопровод от ГРС Находка до Находскинской ТЭЦ Приморского края</t>
  </si>
  <si>
    <t>Газопровод-отвод и ГРС- 2 Владивосток Приморского края</t>
  </si>
  <si>
    <t>Приморский край, 
Владивостокский городской округ</t>
  </si>
  <si>
    <t>Газопровод межпоселковый от ГРС-2 Владивосток до ГРП Пригород-4 с отводами на ГРП Пригород-1, ГРП Пригород-2, ГРП Пригород-3 Приморского края</t>
  </si>
  <si>
    <t xml:space="preserve">Газопровод-отвод и ГРС Уссурийск Приморского края </t>
  </si>
  <si>
    <t>Приморский край, Уссурийский городской округ</t>
  </si>
  <si>
    <t>Межпоселковый газопровод от ГРС Уссурийск до ГГРП-1 района Приморского края</t>
  </si>
  <si>
    <t>Строительство 9,2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</si>
  <si>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Межпоселковый газопровод от ГРС Уссурийск до площадки ТОСЭР "Михайловский" (площадка "Русагро - Приморье"</t>
  </si>
  <si>
    <t>Приморский край, Уссурийский городской округ, 
Михайловский муниципальный район</t>
  </si>
  <si>
    <t>Межпоселковый газопровод от ГРС Уссурийск до площадки ТОСЭР "Михайловский" (площадка "Русагро - Приморье"). 2 этап.</t>
  </si>
  <si>
    <t>Газопровод-отвод и ГРС Врангель Приморского края (2 этап. Строительство газопровода-отвода на ГРС Врангель от точки подключения газопровода-отвода на ГРС Большой Камень до ГРС Врангель Приморского края)</t>
  </si>
  <si>
    <t>Приморский край, городской округ Большой Камень, 
Находкинский городской округ</t>
  </si>
  <si>
    <t>Строительство 50 км магистрального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</si>
  <si>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Газопровод-отвод и УРГ Нефтехимического комплекса ЗАО "ВНХК" (с учетом строительства комплекса) Приморского края</t>
  </si>
  <si>
    <t>Приморский край, Партизанский муниципальный район</t>
  </si>
  <si>
    <t>Газопровод межпоселковый  от ГРС Большой Камень до Фокино Приморского края</t>
  </si>
  <si>
    <t xml:space="preserve">Приморский край, городской округ Большой Камень, 
ЗАТО Фокино </t>
  </si>
  <si>
    <t xml:space="preserve">Газопровод-отвод и ГРС Спасск-Дальний Приморского края </t>
  </si>
  <si>
    <t>Приморский край, Спасский муниципальный район</t>
  </si>
  <si>
    <t>Межпоселковый газопровод от ГРС Спасск-Дальний до ГГРП-7 Приморского края</t>
  </si>
  <si>
    <t>Межпоселковый газопровод от ГГРП-7 Спасского муниципального района до Свинокомбината ООО «Мерси трейд» ТОСЭР «Михайловский» (с. Красный Кут)</t>
  </si>
  <si>
    <t>Приморский край, Спасский муниципальный район, Михайловский муниципальный район</t>
  </si>
  <si>
    <t>Газопровод-отвод и ГРС Дальнереченск Приморского края</t>
  </si>
  <si>
    <t>Приморский край, Дальнереченский муниципальный район</t>
  </si>
  <si>
    <t>Газопровод межпоселковый от ГРС Дальнереченск до г.Дальнереченск Приморского края</t>
  </si>
  <si>
    <t>Газопровод межпоселковый  от ГГРП Большой Камень до ПАО ДВЗ "Звезда" г. Большой Камень Шкотовского района Приморского края</t>
  </si>
  <si>
    <t>Приморский край, 
городской округ Большой Камень, 
Шкотовский муниципальный район</t>
  </si>
  <si>
    <t>2016-2017</t>
  </si>
  <si>
    <t>Строительство 4,0 км межпоселкового газопровода. Повышение энергобезопасности региона, качественное предоставление коммунальных услуг, улучшение экологической обстановки, газификация объектов.</t>
  </si>
  <si>
    <t>Газопровод-отвод и ГРС Артем Приморского края</t>
  </si>
  <si>
    <t>Приморский край, Артемовский городской округ</t>
  </si>
  <si>
    <t>Межпоселковый газопровод  от ГРС Артем до ГГРП-1 (п.Заводской) с отводом на ГГРП-6, ГГРП-7, ГГРП-9 Приморского края</t>
  </si>
  <si>
    <t>Газопровод межпоселковый от тройника на ответвление ГГРП-9 до ТОСЭР "Надеждинская"</t>
  </si>
  <si>
    <t>Приморский край, Надеждинский муниципальный район</t>
  </si>
  <si>
    <t>Межпоселковый газопровод с. Григорьевка – с. Новожатково с отводами к площадкам ООО «Группа Компаний «Русагро» Михайловского района Приморского края</t>
  </si>
  <si>
    <t xml:space="preserve">Межпоселковый газопровод с. Степное – с. Элитное – с. Галенки с отводами к площадкам ООО «Группа Компаний «Русагро» Михайловского района Приморского края </t>
  </si>
  <si>
    <t>Газопровод межпоселковый от тройника "КЦМ"-ГРП БП до Мини-ГТУ г. Владивосток Приморского края **</t>
  </si>
  <si>
    <t>Газопровод межпоселковый к г.Славинка Спасского района Приморского края**</t>
  </si>
  <si>
    <t>Газопровод межпоселковый от ПРГ до "Морской порт "Суходол" Шкотовского района Приморского края**</t>
  </si>
  <si>
    <t>Газопровод межпоселковый от ГГРП-9 до Мини ГТУ с отводом на г. Артем Приморского края</t>
  </si>
  <si>
    <t>Газопровод межпоселковый от ГРС-2 Владивосток до пересечения в районе ГРП Дальхимпром-2 с отводами на ГРП Советский-3 и ГРП Советский-2 г. Владивосток Приморского края</t>
  </si>
  <si>
    <t>Газопровод межпоселковый от ГРС Артем до ГГРП-2 (Суражевка), ГГРП-3 (Артемовский), ГГРП-4 (Оленье), ГГРП-5 Игорной зоны  Артемовкого ГО Приморского края</t>
  </si>
  <si>
    <t>Межпоселковый газопровод до ОАО "Спасск Цемент"</t>
  </si>
  <si>
    <t>Газоснабжение завода ОАО "Спасск-Цемент"</t>
  </si>
  <si>
    <t xml:space="preserve">Строительство внутрипоселковых газораспределительных сетей муниципальных образований </t>
  </si>
  <si>
    <t>Приморский край: 
Артемовский городской округ, 
Владивостокский городской округ, 
Уссурийский городской округ, 
Спасский муниципальный район</t>
  </si>
  <si>
    <t>Строительство 142 км газопроводов, возможность подключения к природному газу 1000 индивидуальных домовладений и 18 муниципальных котельных. (Проектная документация разработана. Получено положительное заключение государственной экспертизы)</t>
  </si>
  <si>
    <t>Расширение котельной "Северная" с установкой котла КВГМ - 100"</t>
  </si>
  <si>
    <t>2017-2025</t>
  </si>
  <si>
    <t>средства инициатора</t>
  </si>
  <si>
    <t>Обеспечение надежности теплоснабжения и возможности подключения новых потребителей</t>
  </si>
  <si>
    <t>инвестиционная стадия реализации проекта. Ведется монтаж элементов паровых, водогрейных котлов</t>
  </si>
  <si>
    <t>АО "ДГК" филиал Приморская генерация</t>
  </si>
  <si>
    <t>итого</t>
  </si>
  <si>
    <t>Теплоснабжение и сети</t>
  </si>
  <si>
    <t>1</t>
  </si>
  <si>
    <t>Котельная п.Краснореченский, ул.Октябрьская 28</t>
  </si>
  <si>
    <t>Приморский край, 
Дальнегорский городской округ, п.Красноречинский</t>
  </si>
  <si>
    <t xml:space="preserve">2021-2022 </t>
  </si>
  <si>
    <t>Бюджетные и внебюджетные средства</t>
  </si>
  <si>
    <t>Разработка ПСД и строительство котельной, работающей на угле, взамен существующей   Котельная п.Краснореченский, ул.Октябрьская 28</t>
  </si>
  <si>
    <t>По запросу</t>
  </si>
  <si>
    <t>Департамент по жилищно-коммунальному хозяйству и топливным ресурсам Приморского края</t>
  </si>
  <si>
    <t>2</t>
  </si>
  <si>
    <t>Котельная п.Рудная Пристань, ул.Григория Милая 2б</t>
  </si>
  <si>
    <t>Приморский край, 
Дальнегорский городской округ, п.Рудная пристань</t>
  </si>
  <si>
    <t>2021-2022</t>
  </si>
  <si>
    <t>Разработка ПСД и строительство котельной, работающей на угле, взамен существующей   Котельная п.Рудная Пристань, ул.Григория Милая 2б</t>
  </si>
  <si>
    <t>3</t>
  </si>
  <si>
    <t>Котельная №1-18 г.Дальнереченск, ул.Энгельса 23</t>
  </si>
  <si>
    <t>Приморский край, Дальнереченский городской округ, г.Дальнереченск</t>
  </si>
  <si>
    <t>Разработка ПСД и строительство котельной, работающей на угле, взамен существующей   Котельная №1-18 г.Дальнереченск, ул.Энгельса 23</t>
  </si>
  <si>
    <t>4</t>
  </si>
  <si>
    <t>Котельная №1-27 ЛДК г.Дальнереченск, ул. 45 лет Октября 1</t>
  </si>
  <si>
    <t xml:space="preserve">2020-2021 </t>
  </si>
  <si>
    <t>Разработка ПСД и строительство котельной, работающей на природном газе, взамен существующей   Котельная №1-27/1 ЛДК ул. 45 лет Октября 1</t>
  </si>
  <si>
    <t>5</t>
  </si>
  <si>
    <t>Котельная п.Рудный</t>
  </si>
  <si>
    <t>Приморский край, 
Кавалеровский муниципальный район, Рудненское СП, п.Рудный</t>
  </si>
  <si>
    <t>Разработка ПСД и строительство котельной, работающей на угле, взамен существующей   Котельная п.Рудный ул.Партизанская 6</t>
  </si>
  <si>
    <t>6</t>
  </si>
  <si>
    <t>Котельная мкр.Западный п.Горные ключи</t>
  </si>
  <si>
    <t>Приморский край, 
Кировский муниципальный район, Горноключевское ГП, п.Горные ключи</t>
  </si>
  <si>
    <t>Разработка ПСД и строительство котельной, работающей на угле, взамен существующей   Новая котельная мкр "Западный"</t>
  </si>
  <si>
    <t>7</t>
  </si>
  <si>
    <t>Котельная № 1, п.Горные ключи</t>
  </si>
  <si>
    <t>2020-2021</t>
  </si>
  <si>
    <t>Разработка ПСД и строительство котельной, работающей на природном газе, взамен существующей   Котельная №1 п.Горные Ключи, ул.Юбилейная, 3а</t>
  </si>
  <si>
    <t>8</t>
  </si>
  <si>
    <t>Объединение котельных п. Кировский</t>
  </si>
  <si>
    <t>Приморский край, 
Кировский мунициплный район, Кировское ГП, п.Кировский</t>
  </si>
  <si>
    <t>2020-2022</t>
  </si>
  <si>
    <t>Реконструкция угольной котельной с переключением тепловых нагрузок мазутных котельных №3, №5, №8 п. Кировский</t>
  </si>
  <si>
    <t>Котельная № 19, г.Лесозаводск</t>
  </si>
  <si>
    <t>Приморский край, 
Лесозаводский городской округ, г.Лесозаводск, ул.Пионерская 4</t>
  </si>
  <si>
    <t xml:space="preserve">Разработка ПСД и строительство угольной котельной взамен мазутной котельной № 19 г. Лесозаводск ул. Пионерская, 4 </t>
  </si>
  <si>
    <t>10</t>
  </si>
  <si>
    <t>Котельная № 15, п.Новый</t>
  </si>
  <si>
    <t>Приморский край, 
Надеждинский муниципальный район, п.Новый, ул.Молодежная 3</t>
  </si>
  <si>
    <t>Реконструкция мазутной котельной № 15 в п. Новый, ул. Молодежная, 3 с переводом на сжигание угля.</t>
  </si>
  <si>
    <t>11</t>
  </si>
  <si>
    <t>Котельная №1 с.В-Надеждинское, ул.Анисимова</t>
  </si>
  <si>
    <t>Приморский край, 
Надеждинский муниципальный район, c.Вольно-Надеждинское, ул.Анисимова</t>
  </si>
  <si>
    <t>2021-2023</t>
  </si>
  <si>
    <t xml:space="preserve">Разработка ПСД и строительство угольной котельной взамен мазутной котельной № 1 с. Вольно-Надеждинское, ул. Анисимова </t>
  </si>
  <si>
    <t>12</t>
  </si>
  <si>
    <t>Котельные 2/1 и 2/2., с.Покровка</t>
  </si>
  <si>
    <t>Приморский край, 
Октябрьский муниципальный район, с.Покровка, ул.Октябрьская 3б</t>
  </si>
  <si>
    <t xml:space="preserve">2018-2019 </t>
  </si>
  <si>
    <t>Переключение тепловой нагрузки мазутных  котельных №2/1 и  2/2 на новую угольную котельную</t>
  </si>
  <si>
    <t>13</t>
  </si>
  <si>
    <t>Котельные 2/20, пгт.Липовцы</t>
  </si>
  <si>
    <t>Приморский край, 
Октябрьский муниципальный район, Липовецкое ГП, пгт.Липовцы,
 ул.Комсомольская, 4а</t>
  </si>
  <si>
    <t>2024-2025</t>
  </si>
  <si>
    <t>Разработка ПСД и строительство котельной, работающей на угле, взамен существующей   Котельная № 2/20 п.Липовцы, ул.Комсомольская, 4</t>
  </si>
  <si>
    <t>14</t>
  </si>
  <si>
    <t>Котельные 3/1, 3/2 п.Пограничный</t>
  </si>
  <si>
    <t>Приморский край, 
Пограничный муниципальный район, пгт.Пограничный</t>
  </si>
  <si>
    <t>Переключение мазутных котельных 3/1 и 3/02 п.Пограничный на новую угольную котельную</t>
  </si>
  <si>
    <t>15</t>
  </si>
  <si>
    <t>Котельная № 2, с.Спасское</t>
  </si>
  <si>
    <t>Приморский край, 
Спасский муниципальный район, с.Спасское, Больничный переулок 2</t>
  </si>
  <si>
    <t>Разработка ПСД и строительство котельной, работающей на угле, взамен существующей   Котельная №2 с.Спасское, пер. Больничный, 2а</t>
  </si>
  <si>
    <t>16</t>
  </si>
  <si>
    <t>Котельная 4/5 с.Хороль</t>
  </si>
  <si>
    <t>Приморский край, 
Хорольский муниципальный район, Хорольское СП, с.Хороль, Городок-5</t>
  </si>
  <si>
    <t>2022-2024</t>
  </si>
  <si>
    <t>Реконструкция котельной №4/5 с. Хороль, микрорайон "Городок-5" с переводом на сжигание угля.</t>
  </si>
  <si>
    <t>17</t>
  </si>
  <si>
    <t>Котельная № 2, с.Чугуевка</t>
  </si>
  <si>
    <t>Приморский край, 
Чугуевский муниципальный район, Чугуевское СП, с.Чугуевка, ул.Комарова 5</t>
  </si>
  <si>
    <t>2022-2023</t>
  </si>
  <si>
    <t>Разработка ПСД и строительство котельной, работающей на угле, взамен существующей   Котельная №2 с.Чугуевка, ул.Комарова, 5</t>
  </si>
  <si>
    <t>18</t>
  </si>
  <si>
    <t>Котельные 1,2,3,4 с.Яковлевка</t>
  </si>
  <si>
    <t>Приморский край, 
Яковлевский муниципальный район, Яковлевское СП, с.Яковлевка</t>
  </si>
  <si>
    <t>Переключение нагрузок  котельных № 1, 2, 3, 4 с. Яковлевка на базе новой угольной котельной</t>
  </si>
  <si>
    <t>19</t>
  </si>
  <si>
    <t>Котельная "Амурская" г.Артем</t>
  </si>
  <si>
    <t>Приморский край, 
Артемовский городской округ, г.Артем, ул. Полевая 19</t>
  </si>
  <si>
    <t>Разработка ПСД и строительство котельной, работающей на природном газе, взамен существующей   Амурская г.Артем, ул.Полевая, 19</t>
  </si>
  <si>
    <t>20</t>
  </si>
  <si>
    <t>Котельная г.Фокино</t>
  </si>
  <si>
    <t>Приморский край, 
городской округ ЗАТО Фокино, ул.Заводская 24б</t>
  </si>
  <si>
    <t>2018-2020</t>
  </si>
  <si>
    <t>Разработка ПСД и строительство котельной, работающей на твердом топливе, взамен существующих мазутных котельных № 1 и № 2 ЗАТО Фокино, ул.Заводская</t>
  </si>
  <si>
    <t>Администрация городского округа ЗАТО г.Фокино</t>
  </si>
  <si>
    <t>21</t>
  </si>
  <si>
    <t>Котельная № 3.3 г.Находка, ул.Школьная 34</t>
  </si>
  <si>
    <t>Приморский край, 
Находкинский городской округ, г.Находка, ул.Школьная 34</t>
  </si>
  <si>
    <t>Разработка ПСД и реконструкция котельной № 3.3 с переключением нагрузок котельных № 3.1, № 3.4 и котельной "Техстройдом"</t>
  </si>
  <si>
    <t>22</t>
  </si>
  <si>
    <t>Котельная "Центральная" г.Дальнегорск</t>
  </si>
  <si>
    <t>Приморский край, 
Дальнегорский городской округ, г.Дальнегорск, проспект 50 лет Октября 105б</t>
  </si>
  <si>
    <t>2023-2025</t>
  </si>
  <si>
    <t>Разработка ПСД и строительство новой угольной котельной  с переключением нагрузок зоны №1 котельной "Горелое" и установка блочной-модульной для зоны № 2 и № 3.</t>
  </si>
  <si>
    <t>23</t>
  </si>
  <si>
    <t>Котельная № 3 г.Спасск-Дальний, ул.Пограничная 31</t>
  </si>
  <si>
    <t>Приморский край, 
Спасский городской округ, г.Спасск-Дальний, ул.Пограничная 31</t>
  </si>
  <si>
    <t xml:space="preserve">Реконструкция системы теплоснабжения городского округа Спасск-Дальний переключение нагрузок котельных №1, 4, 7 на котельную №3 г. Спасск-Дальний </t>
  </si>
  <si>
    <t>24</t>
  </si>
  <si>
    <t>№4 г.Артем, п.Угловое, ул.Берзарина, 11</t>
  </si>
  <si>
    <t>Приморский край, 
Артемовский городской округ, п.Угловое, ул.Берзарина 11</t>
  </si>
  <si>
    <t>Разработка ПСД и строительство котельной, работающей на угле, взамен существующей   №4 г.Артем, п.Угловое, ул.Берзарина, 11</t>
  </si>
  <si>
    <t>25</t>
  </si>
  <si>
    <t>котельная Авиационная г.Артем п.Кневичи, ул.Авиационная,8</t>
  </si>
  <si>
    <t>Приморский край, 
Артемовский городской округ,  п.Кневичи, ул.Авиационная,8</t>
  </si>
  <si>
    <t>Разработка ПСД и строительство котельной, работающей на природном газе, взамен существующей   Авиационная г.Артем п.Кневичи, ул.Авиационная,8</t>
  </si>
  <si>
    <t>26</t>
  </si>
  <si>
    <t>Центральная котельная п.Кавалерово, ул.Первомайская 9Б/3</t>
  </si>
  <si>
    <t>Приморский край, 
Кавалеровский муниципальный район,  п.Кавалерово, ул.Первомайская 9Б/3</t>
  </si>
  <si>
    <t>Строительство новой котельной с переключением тепловых нагрузок мазутной  котельной № 1 п. Кавалерово, ул. Первомайская, 9Б/3</t>
  </si>
  <si>
    <t>27</t>
  </si>
  <si>
    <t>Котельная № 5 с.Варфоломеевка, ул.Почтовая 50</t>
  </si>
  <si>
    <t>Приморский край, 
Яковлевский муниципальный район, Варфоломеевское СП, с.Варфоломеевка</t>
  </si>
  <si>
    <t>2024-2024</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</si>
  <si>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 5 жд.ст. Варфоломеевка ,ул. Почтовая, 50</t>
  </si>
  <si>
    <t>28</t>
  </si>
  <si>
    <t>Котельная № 62 п.Зима Южная</t>
  </si>
  <si>
    <t>Приморский край, 
Надеждинский муниципальный район, Надеждинское СП, п.Зима Южная</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</si>
  <si>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 62 п. Зима Южная</t>
  </si>
  <si>
    <t>Котельная № 1, г.Лесозаводск, ул.Пушкинская 29б</t>
  </si>
  <si>
    <t>Приморский край, 
Лесозаводский городской округ, г.Лесозаводск, ул.Пушкинская 29б</t>
  </si>
  <si>
    <t>Реконструкция мазутной котельной в г. Лесозаводске, ул. Пушкинская, 29б с переводом на сжигание угля.</t>
  </si>
  <si>
    <t>Котельная № 8, г.Лесозаводск, ул.Степная 3б</t>
  </si>
  <si>
    <t>Приморский край, 
Лесозаводский городской округ, г.Лесозаводск, ул.Степная 3б</t>
  </si>
  <si>
    <t>2023-2024</t>
  </si>
  <si>
    <t>Разработка ПСД и строительство котельной, работающей на природном газе, взамен существующей   Котельная №8 г.Лесозаводск, ул.Степная, 3б</t>
  </si>
  <si>
    <t>31</t>
  </si>
  <si>
    <t>Котельная № 1, с.Анучино</t>
  </si>
  <si>
    <t>Приморский край, 
Анучинский муниципальный район, Анучинское СП, с.Анучино</t>
  </si>
  <si>
    <t>Разработка ПСД и строительство котельной, работающей на угле, взамен существующей   Котельная №1 (центральная) с.Анучино, ул.Банивура, 7</t>
  </si>
  <si>
    <t>32</t>
  </si>
  <si>
    <t>Котельная № 1, пгт.Зарубино, ул.Строительная 15</t>
  </si>
  <si>
    <t>Приморский край, 
Хасанский муниципальный район, Зарубинское ГП, пгт.Зарубино</t>
  </si>
  <si>
    <t>Реконструкция мазутной котельной № 1 в п. Зарубино, ул. Строительная,15 с переводом на сжигание угля.</t>
  </si>
  <si>
    <t>33</t>
  </si>
  <si>
    <t>Котельная № 1, с.Чугуевка, ул. 50 лет Октября 212</t>
  </si>
  <si>
    <t>Приморский край, 
Чугуевский муниципальный район, Чугуевское СП, с.Чугуевка</t>
  </si>
  <si>
    <t>Разработка ПСД и строительство котельной, работающей на угле, взамен существующей   Котельная №1 с.Чугуевка ул.50лет Октября, 212</t>
  </si>
  <si>
    <t>34</t>
  </si>
  <si>
    <t>Котельная № 1/1, г.Находка, ул.Пирогова 19</t>
  </si>
  <si>
    <t>Приморский край, 
Находкинский городской округ, г.Находка</t>
  </si>
  <si>
    <t xml:space="preserve">2020-2022 </t>
  </si>
  <si>
    <t>Реконструкция котельной №1/1 г.Находка, ул.Пирогова, 19 на сжигание природного газа</t>
  </si>
  <si>
    <t>35</t>
  </si>
  <si>
    <t>Котельная № 1/3, г.Находка, ул.Судоремонтная 5</t>
  </si>
  <si>
    <t>Реконструкция мазутной котельной № 1/3 в г. Находка, ул. Судоремонтная, 5 на сжигание природного газа</t>
  </si>
  <si>
    <t>36</t>
  </si>
  <si>
    <t>Котельная № 1/4, г.Находка, ул.Тимирязева 26а</t>
  </si>
  <si>
    <t xml:space="preserve">2021-2023 </t>
  </si>
  <si>
    <t>Реконструкция мазутной котельной №1/4 в г. Находка, ул. Тимирязева, 26А с переводом на сжигание природного газа</t>
  </si>
  <si>
    <t>37</t>
  </si>
  <si>
    <t>Котельная № 2/3, г.Партизанск, ул.Партизанская 71С</t>
  </si>
  <si>
    <t>Приморский край, 
Партизанский городской округ, г.Партизанск</t>
  </si>
  <si>
    <t>Реконструкция угольной котельной 2/3 г. Партизанск ул. Партизанская, 71С с переключением тепловой нагрузки угольной котельной 1/9 г. Партизанск, ул. Обогатительная, 15С</t>
  </si>
  <si>
    <t>Котельная № 11, г.Лесозаводск, ул.Ленинская 44а</t>
  </si>
  <si>
    <t>Приморский край, 
Лесозаводский городской округ, г.Лесозаводск, ул.Ленинская 44К</t>
  </si>
  <si>
    <t>Разработка ПСД и строительство котельной, работающей на угле, взамен существующей   Котельная №11 г.Лесозаводск, ул.Ленинская, 44</t>
  </si>
  <si>
    <t>39</t>
  </si>
  <si>
    <t>Котельная № 13, п.Девятый Вал, ул.Набивайло 14</t>
  </si>
  <si>
    <t>Приморский край, 
Надеждинский муниципальный район, Тавричанское СП, п.Девятый Вал, ул.Набивайло 14</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</si>
  <si>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№13 п.Девятый Вал, ул.Набивайло 14</t>
  </si>
  <si>
    <t>40</t>
  </si>
  <si>
    <t>Котельная № 15, с.Дмитриевка, ул.Мира 7а</t>
  </si>
  <si>
    <t>Приморский край, 
Черниговский муниципальный район, Дмитриевское СП, с.Дмитриевка, ул.Мира 7а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</si>
  <si>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№15 с.Дмитриевка, ул.Мира, 7а</t>
  </si>
  <si>
    <t>41</t>
  </si>
  <si>
    <t>Котельная № 16, с.Дмитриевка, ул.Мира 25а</t>
  </si>
  <si>
    <t>Приморский край, 
Черниговский муниципальный район, Дмитриевское СП, с.Дмитриевка, ул.Мира 25а</t>
  </si>
  <si>
    <t xml:space="preserve">2024-2024 </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</si>
  <si>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№16 с.Дмитриевка, ул.Мира, 25а</t>
  </si>
  <si>
    <t>42</t>
  </si>
  <si>
    <t>Котельная № 16, п.Барановский</t>
  </si>
  <si>
    <t xml:space="preserve">Приморский край, 
Надеждинский муниципальный район, Раздольненское СП, п.Барановский, ул.Тополиная </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</si>
  <si>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№16 ст.Барановский, ул. Тополиная</t>
  </si>
  <si>
    <t>43</t>
  </si>
  <si>
    <t>Котельная № 2, с.Анучино, ул. 50 лет ВЛКСМ 26а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</si>
  <si>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№2 (квартальная) с.Анучино, ул.50 лет ВЛКСМ, 26а</t>
  </si>
  <si>
    <t>44</t>
  </si>
  <si>
    <t>Котельная № 2, п.Дунай</t>
  </si>
  <si>
    <t>Приморский край, 
городской округ, ЗАТО Фокино, п.Дунай</t>
  </si>
  <si>
    <t>Разработка ПСД и строительство котельной, работающей на природном газе, взамен существующей   Котельная №2 п.Дунай</t>
  </si>
  <si>
    <t>45</t>
  </si>
  <si>
    <t>Котельная № 2, п.Зарубино, ул.Нагорная 2</t>
  </si>
  <si>
    <t xml:space="preserve">2022-2024 </t>
  </si>
  <si>
    <t>Реконструкция мазутной котельной в п. Зарубино, ул. Нагорная, 29 б на сжигание природного газа</t>
  </si>
  <si>
    <t>46</t>
  </si>
  <si>
    <t>Котельная № 2/3, г.Находка, ул.Владивостокская 34</t>
  </si>
  <si>
    <t>Реконструкция котельной 2/3 в г. Находка ул. Владивостокская, 34, с переводом на сжигание природного газа и  переключением тепловых нагрузок мазутных котельных №2/1 и №2/2.</t>
  </si>
  <si>
    <t>47</t>
  </si>
  <si>
    <t>Котельные 2-9, 2-10 с.Ракитное</t>
  </si>
  <si>
    <t>Приморский край, Дальнереченский муниципальный район, Ракитненское СП, с.Ракитное</t>
  </si>
  <si>
    <t>Переключение тепловых нагрузок котельных 2-10 с. Ракитное, ул. Советская 22а и 2-9 с. Ракитное, ул. Советская, 25а</t>
  </si>
  <si>
    <t>48</t>
  </si>
  <si>
    <t>Котельная №210 "Пионер", с.Чугуевка, ул.Кустая, 36</t>
  </si>
  <si>
    <t>Приморский край, 
Чугуевксий муниципальный район, Чугуевксое СП, с.Чугуевка</t>
  </si>
  <si>
    <t>2023-2023</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</si>
  <si>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№210 "Пионер", с.Чугуевка, ул.Кустая, 36</t>
  </si>
  <si>
    <t>49</t>
  </si>
  <si>
    <t>Котельная № 23, п.Раздольное, ул.Ленина</t>
  </si>
  <si>
    <t>Приморский край, 
Надеждинский муниципальный район, Разольненское СП, с.Раздольное</t>
  </si>
  <si>
    <t xml:space="preserve">2022-2023 </t>
  </si>
  <si>
    <t>Разработка ПСД и строительство котельной, работающей на угле, взамен существующей   Котельная №23 п.Раздольное, ул.Ленина</t>
  </si>
  <si>
    <t>50</t>
  </si>
  <si>
    <t>Котельная № 24, п.Тавричанка, ул.Осипенко</t>
  </si>
  <si>
    <t xml:space="preserve">Приморский край, 
Надеждинский муниципальный район, Тавричанское СП, п.Тавричанка </t>
  </si>
  <si>
    <t>Разработка ПСД и строительство котельной, работающей на угле, взамен существующей   Котельная №24 п.Тавричанка, ул.Осипенко</t>
  </si>
  <si>
    <t>51</t>
  </si>
  <si>
    <t>Котельная № 26, с.Увальное, ул.Полевая 35</t>
  </si>
  <si>
    <t>Приморский край, 
Кировский муниципальный район, Кировское ГП, с.Увальное</t>
  </si>
  <si>
    <t>Установка автоматизированного модуля, работающего на угле, взамен существующего источника тепловой энергии Котельная №26 с.Увальное, ул.Полевая, 35</t>
  </si>
  <si>
    <t>Котельная № 33, с.Глазовка</t>
  </si>
  <si>
    <t>Приморский край, 
Лесозаводский городской округ, с.Глазовка</t>
  </si>
  <si>
    <t xml:space="preserve">2025-2025 </t>
  </si>
  <si>
    <t>Установка автоматизированного модуля, работающего на угле, взамен существующего источника тепловой энергии Котельная №33 с.Глазовка, ул.Центральная, 30</t>
  </si>
  <si>
    <t>53</t>
  </si>
  <si>
    <t>Котельная № 4, с.Цветковка, ул.Львовская 10а</t>
  </si>
  <si>
    <t>Приморский край, 
Чугуевксий муниципальный район, Чугуевское СП, с.Цветковка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</si>
  <si>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№4 с.Цветковка, ул.Львовская, 10а</t>
  </si>
  <si>
    <t>54</t>
  </si>
  <si>
    <t>Котельная № 4/1, с.Хороль, ул. Октябрьская 14а</t>
  </si>
  <si>
    <t xml:space="preserve">Приморский край, 
Хорольский муниципальный район, Хорольское СП, с.Хороль </t>
  </si>
  <si>
    <t>Реконструкция котельной № 4/1 с. Хороль, ул. Октябрьская, 14а с переключением тепловой нагрузки котельной №4/8 С. Хороль, ул. Красноармейская, 4б</t>
  </si>
  <si>
    <t>55</t>
  </si>
  <si>
    <t>Котельная № 4/14, с.Н-Девица, ул.Сибирцева 33</t>
  </si>
  <si>
    <t>Приморский край, 
Хорольский муниципальный район, Новодевицкое СП, с.Новодевица</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</si>
  <si>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№4/14 с.Н-Девица, ул.Сибирцева, 33</t>
  </si>
  <si>
    <t>56</t>
  </si>
  <si>
    <t>Котельная № 4/18, г.Находка, ул.Михайловская 103</t>
  </si>
  <si>
    <t>Разработка ПСД и строительство котельной, работающей на природном газе, взамен существующей   Котельная №4/18 г.Находка, ул.Михайловская, 103</t>
  </si>
  <si>
    <t>57</t>
  </si>
  <si>
    <t>Котельная № 4/6 с.Хороль</t>
  </si>
  <si>
    <t>Приморский край, 
Хорольский муниципальный район, Хорольское СП, с.Хороль</t>
  </si>
  <si>
    <t>Реконструкция угольной котельной 4/6 с. Хороль, ул. Луговая с переключением нагрузки  мазутной котельной 4/7 с. Хороль, ул. Луговая 7б и 4/3 с.Хороль, ул.Пугача 2б</t>
  </si>
  <si>
    <t>58</t>
  </si>
  <si>
    <t>Котельная № 42 с.Летно-Хвалынское, ул.Первомайская</t>
  </si>
  <si>
    <t>Приморский край, 
Спасский муниципальный район, Хвалынское СП, с.Лётно-Хвалынское</t>
  </si>
  <si>
    <t>Разработка ПСД и строительство котельной, работающей на угле, взамен существующей   Котельная №42 с.Лётно-Хвалынское, ул.Первомайская</t>
  </si>
  <si>
    <t>59</t>
  </si>
  <si>
    <t>Котельная № 5/10, с.Новоселище, ул.Школьная 24А</t>
  </si>
  <si>
    <t>Приморский край, 
Ханкайский муниципальный район, Новоселищенское СП, с.Новоселище</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</si>
  <si>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№5/10 с.Новоселище, ул.Школьная, 24 А</t>
  </si>
  <si>
    <t>60</t>
  </si>
  <si>
    <t>Котельная № 5/11, с.Владимиро-Петровка, ул.Лазо, 5-В</t>
  </si>
  <si>
    <t>Приморский край, 
Ханкайский муниципальный район, Камень-Рыболовское СП, с.Владимиро-Петровка</t>
  </si>
  <si>
    <t>Разработка ПСД и строительство котельной, работающей на угле, взамен существующей   Котельная №5/11 с.Владимиро-Петровка, ул.Лазо, 5-В</t>
  </si>
  <si>
    <t>61</t>
  </si>
  <si>
    <t>Котельная № 5/2 г.Находка, ул.Васяновича 11</t>
  </si>
  <si>
    <t>Реконструкция мазутной котельной №5/2 п. Врангель на сжигание природного газа с переключением тепловой нагрухки мазутной котельной № 5/4 п. Врангель, ул. Железнодорожников, 4</t>
  </si>
  <si>
    <t>62</t>
  </si>
  <si>
    <t>Котельная №5/3 с.Камень-Рыболов, ул.Мира, 85-А</t>
  </si>
  <si>
    <t>Приморский край, 
Ханкайский муниципальный район, Камень-Рыболовское СП, с.Камень-Рыболов</t>
  </si>
  <si>
    <t>Установка автоматизированного модуля, работающего на угле, взамен существующего источника тепловой энергии Котельная №5/3 с.Камень-Рыболов, ул.Мира, 85-А</t>
  </si>
  <si>
    <t>63</t>
  </si>
  <si>
    <t xml:space="preserve"> Котельная №6/1 п.Южно-Морской, ул.Центральная, 9ж </t>
  </si>
  <si>
    <t xml:space="preserve">Разработка ПСД и строительство котельной, работающей на природном газе, взамен существующей   Котельная №6/1 п.Южно-Морской, ул.Центральная, 9ж </t>
  </si>
  <si>
    <t>64</t>
  </si>
  <si>
    <t>Котельные № 6/15, 6/16 с. Валентин</t>
  </si>
  <si>
    <t>Приморский край, 
Лазовский муниципальный район, Валентиновское СП, с.Валентин</t>
  </si>
  <si>
    <t>Установка автоматизированной модульной котельной на угле, с переключением тепловых нагрузок существующих  котельных № 6/15, 6/16 с. Валентин</t>
  </si>
  <si>
    <t>65</t>
  </si>
  <si>
    <t>Котельная № 6/2 п. Южно-морской, ул. Набережная, 42</t>
  </si>
  <si>
    <t>Разработка ПСД и строительство угольной котельной взамен мазутной котельной № 6/2 п. Южно-морской, ул. Набережная, 42</t>
  </si>
  <si>
    <t>66</t>
  </si>
  <si>
    <t>Котельная №6/5 с.Анна</t>
  </si>
  <si>
    <t>Приморский край, 
Находкинский городской округ, с.Анна</t>
  </si>
  <si>
    <t>Разработка ПСД и строительство котельной, работающей на природном газе, взамен существующей   Котельная №6/5 с.Анна</t>
  </si>
  <si>
    <t>67</t>
  </si>
  <si>
    <t>п.Хрустальный, ул.Комсомольская 107 А</t>
  </si>
  <si>
    <t>Приморский край, 
Кавалеровский муниципальный район, Хрустальненское ГП, п.Хрустальный</t>
  </si>
  <si>
    <t>Разработка ПСД и строительство котельной, работающей на угле, взамен существующей   Котельная п.Фабричный ул.Комсомольская 107 А</t>
  </si>
  <si>
    <t>68</t>
  </si>
  <si>
    <t>Котельная с.Многоудобное, ул.Зальпе,3а</t>
  </si>
  <si>
    <t>Приморский край, 
Шкотовский муниципальный район, Штыковское СП, с.Многоудобное</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</si>
  <si>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с.Многоудобное, ул.Зальпе,3а</t>
  </si>
  <si>
    <t>69</t>
  </si>
  <si>
    <t>Котельная с.Штыково, ул.Гидроузла,1б</t>
  </si>
  <si>
    <t>Приморский край, 
Шкотовский муницпальный район, Штыковское СП, с.Штыково</t>
  </si>
  <si>
    <t>Разработка ПСД и строительство котельной, работающей на природном газе, взамен существующей   Котельная с.Штыково, ул.Гидроузла,1б</t>
  </si>
  <si>
    <t>70</t>
  </si>
  <si>
    <t>Котельная сш №27 пгт.Смоляниново, ул.Маяковского,37а</t>
  </si>
  <si>
    <t>Приморский край, 
Шкотовский муниципальный район, Смоляниновское ГП, пгт.Смоляниново</t>
  </si>
  <si>
    <t>Приобретение и установка автоматизированной модульной котельной полной заводской готовности, работающей на угле, для замещения существующего источника тепловой энергии Котельная сш №27 п.Смоляниново, ул.Маяковского,37а</t>
  </si>
  <si>
    <t>71</t>
  </si>
  <si>
    <t>Котельная "Молодежная" г.Артем, ул.Левицкого,2</t>
  </si>
  <si>
    <t>Приморский край, 
Артемовский городской округ, г.Артем</t>
  </si>
  <si>
    <t>Установка автоматизированного модуля, работающего на угле, взамен существующего источника тепловой энергии Молодежная г.Артем, ул.Левицкого,2</t>
  </si>
  <si>
    <t>72</t>
  </si>
  <si>
    <t>Котельная Сш. №22 г.Артем, пер.Русский, 1</t>
  </si>
  <si>
    <t>Установка автоматизированного модуля, работающего на угле, взамен существующего источника тепловой энергии Сш. №22 г.Артем, пер.Русский, 1</t>
  </si>
  <si>
    <t>73</t>
  </si>
  <si>
    <t>Котельная "Угловая" г.Артем, ул.Сахалинская, 9</t>
  </si>
  <si>
    <t>Разработка ПСД и строительство котельной, работающей на природном газе, взамен существующей   Угловая г.Артем, ул.Сахалинская, 9</t>
  </si>
  <si>
    <t>74</t>
  </si>
  <si>
    <t>Установка автоматизированной модульной котельной для КГБУСО "Липовецкий психоневрологический интернат", в том числе проектно-изыскательские работы</t>
  </si>
  <si>
    <t>Приморский край, 
Октябрьский муниципальный район, п.Липовцы, Шахта 6</t>
  </si>
  <si>
    <t>Бюджетные средства</t>
  </si>
  <si>
    <t xml:space="preserve">Установка автоматизированной модульной котельной, обеспечение теплом и горячей водой КГБУСО "Липовецкий психоневрологический интернат" </t>
  </si>
  <si>
    <t>Департамент труда и социального развития Приморского края</t>
  </si>
  <si>
    <t>Водоснабжение и канализация</t>
  </si>
  <si>
    <t xml:space="preserve">Строительство объектов обеспечения водоснабжения г.Владивостока и других населенных пунктов Приморского края из подземных источников Пушкинского месторождения (Второй этап строительства), 9 пусковой комплекс. Станция очистки воды производительностью 250 тыс. м3/сутки 1 очередь строительства, 65 тыс. м3/сутки, 1-й этап строительства -30 тыс. м3/сутки. </t>
  </si>
  <si>
    <t>Приморский край, 
Надеждинский муниципальный район</t>
  </si>
  <si>
    <t>Краевой бюджет</t>
  </si>
  <si>
    <t>Обеспечение качественным и бесперебойным водоснабжением резидентов ТОСЭР "Надеждинская"</t>
  </si>
  <si>
    <t>Проектно-изыскательские работы завершены, получено положительное заключение экспертизы.</t>
  </si>
  <si>
    <t>КГУП "Примводоканал"</t>
  </si>
  <si>
    <t>Строительство объектов водопроводно - канализационного хозяйства (магистральный водопровод) ТОСЭР "Надеждинская"</t>
  </si>
  <si>
    <t>Проектно-изыскательские работы завершены, получено положительное заключение экспертизы, ведутся строительно - монтажные работы.</t>
  </si>
  <si>
    <t>Строительство объектов водопроводно - канализационного хозяйства (магистральная линия канализации и канализационная насосная станция) ТОСЭР "Надеждинская"</t>
  </si>
  <si>
    <t>Строительство инженерной инфраструктуры ТОСЭР "Михайловский"</t>
  </si>
  <si>
    <t>Приморский край, 
Михайловский муниципальный район</t>
  </si>
  <si>
    <t>Обеспечение качественным и бесперебойным водоснабжением резидентов ТОСЭР "Михайловский"</t>
  </si>
  <si>
    <t xml:space="preserve">Подключение (технологическое присоединение) к централизованной системе водоотведения объектов ТОСЭР "Большой Камень" жилые микрорайоны "Шестой", "Парковый", "Садовый" </t>
  </si>
  <si>
    <t>Приморский край, 
городской округ Большой Камень</t>
  </si>
  <si>
    <t>АО "КРДВ"</t>
  </si>
  <si>
    <t xml:space="preserve">Обеспечение качественным и бесперебойным водоснабжением жителей г.Большой Камень </t>
  </si>
  <si>
    <t>Ведутся проектно - изыскательские работы</t>
  </si>
  <si>
    <t>Технологическое перевооружение водопроводных очистных сооружений (насосно-фильтровальной станции) Артемовского гидроузла КГУП "Приморский водоканал" в целях внедрения обеззараживания воды гипохлоритом натрия</t>
  </si>
  <si>
    <t>Приморский край, 
Шкотовский муниципальный район, п.Штыково</t>
  </si>
  <si>
    <t>Обеспечение санитарно-эпидемиологической безопансости процесса обеззараживания воды</t>
  </si>
  <si>
    <t xml:space="preserve">Стадия технико-экономического обоснования </t>
  </si>
  <si>
    <t>Итого</t>
  </si>
  <si>
    <t>Строительство реконструкция объектов транспортной инфраструктуры</t>
  </si>
  <si>
    <t>Автомобильная дорога Уссурийск - Пограничный - Госграница</t>
  </si>
  <si>
    <t>Приморский край, 
Уссурийский городской округ,
Пограничный муниципальный район</t>
  </si>
  <si>
    <t>2016-2025</t>
  </si>
  <si>
    <t>федеральный бюджет, краевой бюджет, бюджет муниципального образования</t>
  </si>
  <si>
    <t>Реконструкция автомобильной дороги Уссурийск - Пограничный - Госграница на участке км 72 - км 96 в Приморском крае - мощность 23,9 км.                                            Реконструкция автомобильной дороги Уссурийск - Пограничный - Госграница на участке км 13 - км 20 в Приморском крае, мощность 7,85 км.                                    Строительство дальнего северного обхода г.Уссурийска, Михайловка – автомобильная дорога Уссурийск-Пограничный – Госграница  в Приморском крае, мощность 22,5 км</t>
  </si>
  <si>
    <t>98,59
61,77
130,0</t>
  </si>
  <si>
    <t>658100
423000
900000</t>
  </si>
  <si>
    <t>По участку км 72 - км 96 - требуется финансирование на корректировку проектной документации, разработку документации по планировке территории, проведение публичного технологического и ценового аудита,  государственной экспертизы по проектной документации и  проверки о достоверности определения сметной стоимости и строительство объекта; по участку км 13 - км 20 - аукционная документация на выполнение оставшейся части строитльно-монтажных работ подготовлена, лимиты финансирования не доведены;  по строительству дальнего северного обхода г. Уссурийска, Михайловка -  автомобильная дорога Уссурийск-Пограничный – Госграница - требуется финансирование на строительство объекта,  включение в  программу, постановление о бюджетных инвестициях на строительство, разработка документации по планировке территории и проектно-изыскательских работ (ПИР)</t>
  </si>
  <si>
    <t>Департамент транспорта  и дорожного хозяйства Приморского края.</t>
  </si>
  <si>
    <t>Региональная автодорога МАПП "Полтавка" - а/д Уссурийск - Пограничный - Госграница</t>
  </si>
  <si>
    <t>Приморский край, 
Уссурийский городской округ, 
Пограничный муниципальный район</t>
  </si>
  <si>
    <t>2020-2025</t>
  </si>
  <si>
    <t xml:space="preserve">Реконструкция автомобильной дороги Подъезд к с.Покровка от  Уссурийск - Пограничный  в Приморском крае, мощность 13,32 км.         Реконструкция автомобильной дороги Покровка - Новогеоргиевка в Приморском крае, мощность 22,63 км.   Реконструкция автомобильной дороги Галенки - Новогеоргиевка - Полтавка - Застава на участке км 35 – км 49+950 в Приморском крае, мощность 14,95 км. </t>
  </si>
  <si>
    <t>54,96
97,89
64,85</t>
  </si>
  <si>
    <t>399600
678900
448500</t>
  </si>
  <si>
    <t xml:space="preserve">Требуется финансирование на строительство, внесение объектов в Схему терриТОСЭРиального планирования Приморского края,  включение в  программу, постановление о бюджетных инвестициях на строительство, разработка документации по планировке территории и проектно-изыскательских работ (ПИР) </t>
  </si>
  <si>
    <t>Автомобильная дорога Владивосток - Находка - порт Восточный</t>
  </si>
  <si>
    <t>Приморский край, 
Находкинский городской округ</t>
  </si>
  <si>
    <t>2016-2020</t>
  </si>
  <si>
    <t>Строительство автомобильной дороги Владивосток - Находка - порт Восточный на участке км 18+500 - км 40+800 в Приморском крае, мощность 25,21 км.                            Строительство автомобильной дороги Владивосток - Находка - порт Восточный на участке км 43+474 - км 146+197 в Приморском крае, мощность 104,69 км.</t>
  </si>
  <si>
    <t>416,12
652,6
1074,81</t>
  </si>
  <si>
    <t>3196200
5012000
8262100</t>
  </si>
  <si>
    <t>Участок автомобильной дороги В-Н-п.В км 18+500 - км 40+800 - ведутся строительные работы; 
 Участок км 43+474 - км 146+197 - утверждена документация по планировке терриТОСЭРии. 
 На участок км 43+474 - км 83 - предусмотрено финансирование на строительство 19,5 км , на 2017-2019 предусмотрено проектирование объекта с началом строительства. 
На участок км 83 - км 146,197 - финансирование на проектирование и строительство не предусмутрено.</t>
  </si>
  <si>
    <t>Дорожная сеть г. Владивостока,</t>
  </si>
  <si>
    <t>2019-2025</t>
  </si>
  <si>
    <t>52 391 ,64</t>
  </si>
  <si>
    <t>Строительство автомобильной дороги ул. Казанская – о. Елены – о. Русский, мощность 5,2 км      Строительство автомобильной дороги  федерального значения Хабаровск - Владивосток до автомобильной дороги  Владивосток - Находка - порт Восточный в Приморском крае, 1 этап, Мощность 3,289 км</t>
  </si>
  <si>
    <t>39,0
41,17</t>
  </si>
  <si>
    <t>260000
385100</t>
  </si>
  <si>
    <t xml:space="preserve">Автомобильная дорога ул. Казанская – о. Елены – о. Русский - требуется финансирование на строительство объекта, внесение объектов в Схему </t>
  </si>
  <si>
    <t xml:space="preserve">Реконструкция автомобильной дороги Владивосток - Артем </t>
  </si>
  <si>
    <t>Приморский край, Владивостокскийгородской округ</t>
  </si>
  <si>
    <t>2020-2027</t>
  </si>
  <si>
    <t>Реконструкция автомобильной дороги Владивосток - Артем на участке км 0 - км 18 в Приморском крае, мощность 18 км,        Реконструкция автомобильной дороги Владивосток - Артем на участке км 18 - км 43 в Приморском крае, мощность 22,73 км</t>
  </si>
  <si>
    <t>204,82
259,1</t>
  </si>
  <si>
    <t>1330000
1682500</t>
  </si>
  <si>
    <t xml:space="preserve"> По участку км 0 - км 18 - требуется финансирование на строительство, внесение объекта в Схему территориального планирования Приморского края,  включение в  программу, постановление о бюджетных инвестициях на строительство, разработка документации по планировке территории,проектно-изыскательских работ (ПИР), 
по участку км 18 - км 43 - требуется финансирование на строительство объекта, в том числе  на корректировку проектной документации, разработку документации по планировке территории, проведение публичного технологического и ценового аудита,    повторной госэкспертизы и проверки о достоверности определения сметной стоимости.</t>
  </si>
  <si>
    <t>Развитие международного транспортного коридора «Приморье-2»</t>
  </si>
  <si>
    <t xml:space="preserve">Приморский край, 
Хасанский муниципальный район, </t>
  </si>
  <si>
    <t>Реконструкция автомобильной дороги Раздольное - Хасан - Зарубино, мощность 10,91 км    Реконструкция автомобильной дороги Раздольное - Хасан на участке км 140 - км 162  Строительство обхода с. Краскино, мощность  12,82 км,     Реконструкция автомобильной дороги Краскино - Госграница, мощность 25,66 км</t>
  </si>
  <si>
    <t>180,13
363,42
211,66
423,64</t>
  </si>
  <si>
    <t>1383400
2791200
1625600
3253700</t>
  </si>
  <si>
    <t>Требуется финансирование на строительство, внесение объекта в Схему территориального планирования Приморского края,  включение в  программу, постановление о бюджетных инвестициях на строительство с разработкой проектно-изыскательских работ (ПИР)</t>
  </si>
  <si>
    <t>Строительство автомобильной дороги от автомобильной дороги федерального значения Хабаровск - Владивосток до автомобильной дороги Владивосток - Находка - порт Восточный в Приморском крае</t>
  </si>
  <si>
    <t>Строительство автомобильной дороги от автомобильной дороги федерального значения Хабаровск - Владивосток до автомобильной дороги Владивосток - Находка - порт Восточный в Приморском крае. 2 и 3 этапы, мощность 11,017</t>
  </si>
  <si>
    <t>66,99
82,84</t>
  </si>
  <si>
    <t>506300
716700</t>
  </si>
  <si>
    <t>Требуется финансирование на строительство объекта, в том числе  на корректировку проектной документации, внесение изменений в документацию по планировке территории, проведение публичного технологического и ценового аудита,  государственной экспертизы по проектной документации и  проверки о достоверности определения сметной стоимости.</t>
  </si>
  <si>
    <t>Подъезд к г. Находка от автомобильной дороги Артем – Находка – порт Восточный</t>
  </si>
  <si>
    <t>2018-2023</t>
  </si>
  <si>
    <t>Мощность 15 км</t>
  </si>
  <si>
    <t>ПИР, Заказчик проектных работ – АО «ВНХК»
Утверждена документация по планировке территории автодороги регионального значения.</t>
  </si>
  <si>
    <t xml:space="preserve">Строительство электрифицированного третьего главного пути на перегоне Шкотово – Смоляниново </t>
  </si>
  <si>
    <t>Приморский край, 
Шкотовский муниципальный район</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</si>
  <si>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специализированного порта на Дальневосточном побережье Российской Федерации для облегчения доступа к портовой инфраструктуре малых и средних угледобывающих предприятий» мощностью 20 млн тонн в Шкотовском  муниципальном районе). Увеличение налоговых поступлений в бюджеты различных  уровней</t>
  </si>
  <si>
    <t>Находится в стадии предложений департамента транспорта и дорожного хозяйства Примороского края,в государственные программы не включен, источники финансирования не определены</t>
  </si>
  <si>
    <t>ОАО "РЖД"</t>
  </si>
  <si>
    <t>Реконструкция и развитие примыкания станции Смоляниново в направлении перегона «Смоляниново – Петровка»</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</si>
  <si>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угольного морского терминала грузооборотом 20,0 млн. тонн в год в районе м. Открытый - Порт "Вера"). Увеличение налоговых поступлений в бюджеты различных  уровней</t>
  </si>
  <si>
    <t>Строительство нового электрифицированного приёмо-отправочного парка общего пользования длиной путей 1050 метров на станции Смоляниново</t>
  </si>
  <si>
    <t xml:space="preserve">Удлинение приёмо-отправочных путей общего пользования на станции Петровка до полезной длины 1050 метров </t>
  </si>
  <si>
    <t>Приморский край, 
Шкотовский муниципальный район, 
городской округ Большой Камень</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</si>
  <si>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угольный морской терминал грузо-оборотом 20,0 млн. тонн в год в районе м. От-крытый - Порт "Вера").  Увеличение налоговых поступлений в бюджеты различных  уровней</t>
  </si>
  <si>
    <t xml:space="preserve">Строительство новой железнодорожной станции общего пользования на перегоне Петровка – Стрелковая </t>
  </si>
  <si>
    <t>Увеличение пропускных способностей ж/д участка. Обеспечение роста портовых мощностей  Приморского края (в рамках реализации инвестиционного проекта «Строительство угольный морской терминал грузо-оборотом 20,0 млн. тонн в год в районе м. От-крытый - Порт "Вера").   Увеличение налоговых поступлений в бюджеты различных  уровней</t>
  </si>
  <si>
    <t>Строительство автомобильного путепровода через железнодорожные пути: на станции Ружино по ул.Щорса, по станции Лесозаводск-1 по ул.Набережная, в черте города Дальнереченска (перегон Дальнереченск-1 – Лазо)</t>
  </si>
  <si>
    <t>Приморский край, 
Лесозаводский муниципальный район, 
Дальнереченский муниципальный район</t>
  </si>
  <si>
    <t>Увеличение пропускной способности участка Бикин-Сибирцево</t>
  </si>
  <si>
    <t>Строительство пешеходного моста на станции Угловая Дальневосточной железной дороги</t>
  </si>
  <si>
    <t>Приморский край, 
Артемовский городской округ</t>
  </si>
  <si>
    <t xml:space="preserve">Предупреждение травматизма граждан на объектах инфраструктуры ОАО "РЖД" </t>
  </si>
  <si>
    <t>Строительство пешеходного моста на станции Смоляниново  Дальневосточной железной дороги</t>
  </si>
  <si>
    <t>Строительство пешеходного моста на станции Гайдамак Дальневосточной железной дороги</t>
  </si>
  <si>
    <t>Предупреждение травматизма граждан на объектах инфраструктуры ОАО "РЖД"</t>
  </si>
  <si>
    <t>Устройство ограждения вдоль железнодорожного полотна на станции Гайдамак Дальневосточной железной дороги (Владивостокский городской округ)</t>
  </si>
  <si>
    <t>Устройство ограждения вдоль железнодорожного полотна на станции Угловая Дальневосточной железной дороги</t>
  </si>
  <si>
    <t>Устройство ограждения вдоль железнодорожного полотна на станции Смоляниново Дальневосточной железной дороги (Шкотовский муниципальный район)</t>
  </si>
  <si>
    <t xml:space="preserve">Развитие транспортного узла "Восточный - Находка"  </t>
  </si>
  <si>
    <t>Объекты федеральной собственности. Этап I - Объекты железнодорожного транспорта" (Россия, Приморский край, Находкинский городской округ в районе порта Восточный, Партизанский район)                                    Мощность: 9,5 км, 
26,6 млн т брут-то/год</t>
  </si>
  <si>
    <t>Ведутся строительные работы</t>
  </si>
  <si>
    <t>Департамент транспорта  и дорожного хозяйства.Приморского края</t>
  </si>
  <si>
    <t xml:space="preserve">Развитие транспортного узла "Восточный - Находка" </t>
  </si>
  <si>
    <t xml:space="preserve"> Этап II. Объекты морского транспорта Приморский край, Находкинский городской округ в районе порта Восточный, Партизанский район.                                                       Мощность: 1,5 км 4 ед. 20 млн/т</t>
  </si>
  <si>
    <t xml:space="preserve">Строительство автомобильной дороги Владивосток - Находка - порт Восточный </t>
  </si>
  <si>
    <t>Участок км 18+500 - км 40+800.                  Мощность 25,21 кв.м</t>
  </si>
  <si>
    <t>Связь</t>
  </si>
  <si>
    <t>Подключение широкополосным доступом к сети Интернет (далее (ШПД) медицинских организаций.</t>
  </si>
  <si>
    <t>Приморский край</t>
  </si>
  <si>
    <t>краевой бюджет, бюджет муниципального образования</t>
  </si>
  <si>
    <t>Подключение 468 краевых, 177 федеральных, ведомственных и коммерческих МО к ШПД, 364 фельдшерско-акушерских пунктов к сети передачи данных в целях реализации проекта ТелеЭКГ</t>
  </si>
  <si>
    <t>Департамент информатизации и телекоммуникаций Приморского края</t>
  </si>
  <si>
    <t>Подключение к ШПД общеобразовательных учреждений.</t>
  </si>
  <si>
    <t>Подключение 572 краевых и муниципальных общеобразовательных учреждений к ШПД</t>
  </si>
  <si>
    <t>Расширение программы УЦН на населенные пункты с численностью от 500 до 5000 человек.</t>
  </si>
  <si>
    <t>Подключение 75 населенных пунктов к широкополосному доступу к сети Интернет</t>
  </si>
  <si>
    <t>Лесоперерабатывающая инфраструктура</t>
  </si>
  <si>
    <t>Создание лесоперерабатывающей инфраструктуры в монопрофильном муниципальном образовании</t>
  </si>
  <si>
    <t>Приморский край, 
Пожарский муниципальный район, п.Светлогорье</t>
  </si>
  <si>
    <t>Организации рабочих мест для бывших работников Лермонтовского ГОКа и производства биотоплива на древесной основе для обеспечения муниципальных и частных котельных на территории Приморского края.       Проектная мощность:
-заготовка и переработка 127 282 куб.м круглых лесоматериалов;
-производство биотоплива (брикеты и пеллеты) - 82 416 тонн;
-производство строганного шпона - 10000 куб.м;
-производство клееного мебельного щита - 10 000 куб.м.</t>
  </si>
  <si>
    <t>Департамент лесного хозяйства, Администрация Пожарского муниципального района.</t>
  </si>
  <si>
    <t>Социальная инфраструктура</t>
  </si>
  <si>
    <t xml:space="preserve">Строительство здания жилого комплекса социального использования на территории Владивостокского городского округа </t>
  </si>
  <si>
    <t>Приморский край, 
Владивостокский городской окрг, г.Влалдивосток, ул. Маковского, д. 41</t>
  </si>
  <si>
    <t>2013-2020</t>
  </si>
  <si>
    <t xml:space="preserve">Создание условий для внедрения такой формы социального обслуживания как "патронатное проживание" - социальное обслуживание инвалидов и граждан пожилого возраста, способных к частично самостоятельному проживанию. </t>
  </si>
  <si>
    <t>ПСД разработана, получено положительное заключение гос. экспертизы; стоимость проекта в ценах 4 квартала 2014 года; объект включен в в перечень объектов, в отношении которых планируется заключение концессионных соглашений в 2017 году (распоряжение Администрации Приморского края от 07.02.2017 № 44-ра)</t>
  </si>
  <si>
    <t xml:space="preserve">департамент градостроительства Приморского края </t>
  </si>
  <si>
    <t>Строительство (реконструкция) объектов образования</t>
  </si>
  <si>
    <t xml:space="preserve">Строительство и реконструкция объектов Дальневосточного морского научно-образовательного комплекса МГУ имени адмирала Г.И.Невельского: </t>
  </si>
  <si>
    <t>Приморский край, 
Владивостокский  городской округ</t>
  </si>
  <si>
    <t>2014-2019</t>
  </si>
  <si>
    <t>федеральный бюджет, краевой бюджет, муниципальный бюджет</t>
  </si>
  <si>
    <t>Строительство учебно-тренажерного комплекса подготовки экипажей судов по выживанию на море, включая оснащение информационным телекоммуникационным, учебным, научным, производственным оборудованием и тренажерами нового поколения.</t>
  </si>
  <si>
    <t xml:space="preserve">Мероприятие включено в Федеральную целевую программу "Развитие транспортной системы России (2010 - 2020 годы)" Подпрограмма "Морской транспорт" </t>
  </si>
  <si>
    <t>Департамент образования Приморского края</t>
  </si>
  <si>
    <t>Строительство учебно-тренажерного комплекса непрерывной конвенционной подготовки по плавательным морским специальностям, включая оснащение информационным телекоммуникационным, учебным, научным, производственным оборудованием и тренажерами нового поколения.</t>
  </si>
  <si>
    <t>Здравоохранение</t>
  </si>
  <si>
    <t>Строительство центра ядерной медицины</t>
  </si>
  <si>
    <t>федеральный бюджет, краевой бюджет, средства инвесТОСЭРа</t>
  </si>
  <si>
    <t>Улучшение качества диагностики и лечениясоциально - значимых заболеваний, повышение качества и продолжительности жизни населения Приморского края и Дальневосточного региона.</t>
  </si>
  <si>
    <t>Подготовка концессионного соглашения</t>
  </si>
  <si>
    <t>Департамент здравоохранения Приморского края, ООО "АтомМедТехнолоджи-ДВ"</t>
  </si>
  <si>
    <t>Перинатальный центр, создание акушерского стационара III уровня.</t>
  </si>
  <si>
    <t>Приморский край, 
Арсеньевский городской округ</t>
  </si>
  <si>
    <t>Стабилизация уровня младенческой смертности к 2020 году не выше 5,8 случая на 1 тыс. родившихся живыми</t>
  </si>
  <si>
    <t>Департамент здравоохранения Приморского края, Администрация Арсеньевского городского округа</t>
  </si>
  <si>
    <t>Строительство краевой психиатрической больницы на 550 коек, в том числе разработка проектно-сметной документации</t>
  </si>
  <si>
    <t>Обеспечение доступности специализированной медицинской помощи</t>
  </si>
  <si>
    <t>Проект в стадии реализации.</t>
  </si>
  <si>
    <t>Департамент здравоохранения Приморского края, Администрация Владивостокского городского округа</t>
  </si>
  <si>
    <t>Строительство типовой инфекционной больницы</t>
  </si>
  <si>
    <t>Стабилизация уровня смертности от инфекционных заболеваний</t>
  </si>
  <si>
    <t>Строительство типового противотуберкулезного диспансера</t>
  </si>
  <si>
    <t>Стабилизация уровня смертности от туберкулеза</t>
  </si>
  <si>
    <t>Реконструкция КГБУЗ «Владивостокская больница № 3» и пристройка отделения паллиативной помощи</t>
  </si>
  <si>
    <t>Обеспечение доступности паллиативной медицинской помощи</t>
  </si>
  <si>
    <t>Установка и ввод в эксплуатацию фельдшерско-акушерского пункта</t>
  </si>
  <si>
    <t>Приморский край, 
Лазовском муниципальном районе, с. Глазковка</t>
  </si>
  <si>
    <t>Обеспечение доступности первичной медико-санитарной помощи в населенных пунктах, находящихся вне зоны медицинского обслуживания</t>
  </si>
  <si>
    <t>Департамент здравоохранения Приморского края, Администрация Лазовского муниципального района</t>
  </si>
  <si>
    <r>
      <rPr>
        <sz val="14"/>
        <color theme="1"/>
        <rFont val="Times New Roman"/>
        <charset val="204"/>
      </rPr>
      <t xml:space="preserve">Установка фельдшерско-акушерских пунктов:
</t>
    </r>
    <r>
      <rPr>
        <sz val="14"/>
        <color indexed="8"/>
        <rFont val="Times New Roman"/>
        <charset val="204"/>
      </rPr>
      <t>1) Суходол, Большой Камень;
2) Речное, Дальнереченский МР;
3) Ольховка, Кировский МР;
4) Ромны, Красноармейский МР;
5) Данильченково, Лазовский МР;
6) Старая Каменка, Лазовский МР;
7) Дальнее, Михайловский МР;
8) Дубки, Михайловский МР;
9) Песчаное, Михайловский МР;
10) Тихое, Надежденский МР;
11) Украинка, Пограничный МР;
12) Кировка, Ханкайский МР;
13) Пархоменко, Ханкайский МР;
14) Рассказово, Ханкайский МР;
15) Луговой, Хорольский МР</t>
    </r>
  </si>
  <si>
    <t>Подготовка проектной документации</t>
  </si>
  <si>
    <t>Департамент здравоохранения Приморского края, муниципальный образования Приморского края</t>
  </si>
  <si>
    <t xml:space="preserve">Строительство врачебной амбулатории </t>
  </si>
  <si>
    <t>Приморский край, 
Тернейский муниципальный район, пгт. Светлое</t>
  </si>
  <si>
    <t>Обеспечение доступности первичной медико-санитарной помощи</t>
  </si>
  <si>
    <t>Департамент здравоохранения Приморского края, Администрация Тернейского муниципального района</t>
  </si>
  <si>
    <t>Строительство поликлиники для работников судостроительного комплекса «Звезда»</t>
  </si>
  <si>
    <t>Разработка проектной документации</t>
  </si>
  <si>
    <t>Департамент здравоохранения Приморского края, Администрация городского округа Большой Камень</t>
  </si>
  <si>
    <t>Строительство поликлиники для работников нефтегазового комплекса.</t>
  </si>
  <si>
    <t>Департамент здравоохранения Приморского края, Администрация  Находкинского городского округа</t>
  </si>
  <si>
    <t xml:space="preserve">Строительство наркологического диспансера </t>
  </si>
  <si>
    <t>Обеспечение доступности первичной медико-санитарной и специализированной медицинской помощи</t>
  </si>
  <si>
    <t>Реконструкция ГБУЗ «Приморский краевой онкологический  диспансер» и пристройка к радиологическому корпусу на 2 каньона (40 коек)</t>
  </si>
  <si>
    <t>Стабилизация уровня смертности от новообразований</t>
  </si>
  <si>
    <t>Строительство патологоанатомического бюро</t>
  </si>
  <si>
    <t>Обеспечение доступности медицинских и иных государственных работ (услуг) в краевых государственных медицинских организациях</t>
  </si>
  <si>
    <t>Строительство типовой поликлиники для взрослых</t>
  </si>
  <si>
    <t xml:space="preserve">Строительство типового роддома с женской консультацией </t>
  </si>
  <si>
    <t>Развитие службы родовспоможения и детства Приморского края, оказание медицинской помощи в соответствии с утвержденными порядками и стандартами</t>
  </si>
  <si>
    <t xml:space="preserve">Строительство инфекционной больницы </t>
  </si>
  <si>
    <t>Приморский край, 
Партизанский муниципальный район</t>
  </si>
  <si>
    <t>Департамент здравоохранения Приморского края, Администрация  Партизанского муниципального района</t>
  </si>
  <si>
    <t>Строительство двух корпусов ГАУЗ «Краевая больница восстановительного лечения», отделение «Евгеньевское»</t>
  </si>
  <si>
    <t>Строительство больницы с поликлиникой</t>
  </si>
  <si>
    <t>Приморский край, 
Тернейский муниципальный район, п.Терней</t>
  </si>
  <si>
    <t>Строительство многопрофильной диагностической поликлиники</t>
  </si>
  <si>
    <t>Департамент здравоохранения Приморского края, Администрация  Артемовского городского округа</t>
  </si>
  <si>
    <t>Строительство больницы</t>
  </si>
  <si>
    <t>Приморский край, 
Ольгинский муниципальный район</t>
  </si>
  <si>
    <t>Департамент здравоохранения Приморского края, Администрация  Ольгинского муниципального района</t>
  </si>
  <si>
    <t>Строительство объектов спортивного назначения</t>
  </si>
  <si>
    <t>Капитальное строительство физкультурно-оздоровительного комплекса  в районе ул. Клубной в го-родском округе ЗАТО город Фокино</t>
  </si>
  <si>
    <t>Приморский край, 
городской округ ЗАТО Фокино</t>
  </si>
  <si>
    <t>2016-2018</t>
  </si>
  <si>
    <t>краевойбюджет, бюджет муниципального образования</t>
  </si>
  <si>
    <t>Реализация проекта позволит увеличить долю населения регулярно занимающегося физической культурой и спортом до 15 %; повысить уровень обеспеченности городского округа спортивными залами до 32 %, плавательными бассейнами до 12 %. Проведение спортивных соревнований краевого уровня и выше.</t>
  </si>
  <si>
    <t>ПСД разработана, получено положительное заключение гос. экспертизы ;
Строительные работы начаты в 2016 году. Уровень технической готовности 1-го этапа строительства на 01.12.2016- 100%. В целом по объекту - 15%.</t>
  </si>
  <si>
    <t>Департамент физической культуры и спорта Приморского края, Администрация ЗАТО Фокино</t>
  </si>
  <si>
    <t>Строительство физкультурно-оздоровительного комплекса  в Надеждинском районе</t>
  </si>
  <si>
    <t xml:space="preserve"> краевой бюджет, бюджет муниципального образования</t>
  </si>
  <si>
    <t>Реализация проекта позволит увеличить долю населения регулярно занимающегося физической культурой и спортом до 30 %; увеличение количества рабочих мест в Надеждинском муниципальном районе на 17 единиц. Проведение спортивных соревнований краевого уровня и выше.</t>
  </si>
  <si>
    <t>ПСД разработана, получено положительное заключение гос. экспертизы;
Строительные работы начаты в 2016 году. По состоянию на 03.2017 выполнены планировочные работы, установлены буронабивные сваи, проведено ограждение территории и установка временных зданий. Установлен металлокаркас здания, проведены сети водоснабжения.</t>
  </si>
  <si>
    <t>Департамент физической культуры и спорта Приморского края, Администрация Надеждинского муниципального района</t>
  </si>
  <si>
    <t>Строительство крытого тренировочного катка в г. Арсеньеве</t>
  </si>
  <si>
    <t>Разработка ПСД</t>
  </si>
  <si>
    <t>Департамент градостроительства Приморского края, Администрация Арсеньевского городского округа</t>
  </si>
  <si>
    <t>Строительство крытого тренировочного катка в г. Уссурийске</t>
  </si>
  <si>
    <t>Приморский край, 
Уссурийский городской округ</t>
  </si>
  <si>
    <t>2016-2019</t>
  </si>
  <si>
    <t xml:space="preserve">ПСД разработана, получено положительное заключение гос. экспертизы. </t>
  </si>
  <si>
    <t>Департамент градостроительства Приморского края, Администрация Уссурийского городского округа</t>
  </si>
  <si>
    <t>Строительство крытого тренировочного катка в г. Находке</t>
  </si>
  <si>
    <t>Департамент градостроительства Приморского края, Администрация Находкинского городского округа</t>
  </si>
  <si>
    <t>Строительство крытого тренировочного катка в г. Дальнегорске</t>
  </si>
  <si>
    <t>Приморский край, 
Дальнегорский городской округ</t>
  </si>
  <si>
    <t>Департамент градостроительства Приморского края, Дальнегорского городского округа</t>
  </si>
  <si>
    <t>Приморский край, 
Лесозаводский городской округ</t>
  </si>
  <si>
    <t>Департамент градостроительства Приморского края, Администрация Лесозаводского городского округа</t>
  </si>
  <si>
    <t xml:space="preserve">Реконструкция гребной базы «Олимпийская» </t>
  </si>
  <si>
    <t>Приморский край, 
Партизанский городского округа, п.Лозовый</t>
  </si>
  <si>
    <t>2019-2020</t>
  </si>
  <si>
    <t>Предолимпийская подготовка сборной команды России по гребле на байдарках и каноэ к участию в Олимпийских играх 2020 года в Токио (Япония). Развитие спорта в Партизанском городском округе.</t>
  </si>
  <si>
    <t>Проектно-изыскательские работы</t>
  </si>
  <si>
    <t>Департамент физической культуры и спорта Приморского края</t>
  </si>
  <si>
    <t>Строительство объектов культурного назанчения и туризма</t>
  </si>
  <si>
    <t>Создание представительств (филиалов) ведущих федеральных музеев в Приморском крае:
- создание центра-спутника «Эрмитаж-Владивосток)</t>
  </si>
  <si>
    <t>федеральный бюджет, краевой бюджет</t>
  </si>
  <si>
    <t>Развитие музейного дела на территории Приморского края. Популяризация лучших образцов художественного искусства. Развитие въездного туризма в Приморском крае.</t>
  </si>
  <si>
    <t>Разработана ПСД, госэкпертиза ПСД пройдена, планируется размещение аукциона на право заключения госконтракта на оказание услуг по реконструкции здания</t>
  </si>
  <si>
    <t>Департамент культуры Приморского края.</t>
  </si>
  <si>
    <t>Создание представительств (филиалов) ведущих федеральных музеев в Приморском крае:
- создание филиалов Государственной Третьяковской галереи, Государственного Русского музея</t>
  </si>
  <si>
    <t>В феврале-марте 2017г. состоялись визиты специалистов Государственного Русского музея и Государтсвенной Третьяковской галереи в г. Владивосток с целью осмотра помешений под филиалы данных учреждений. До настоящего времени принципиального согласия от руководства учреждений о размещении филиалов на данных объектах не получено.</t>
  </si>
  <si>
    <t xml:space="preserve">Строительство Дома культуры </t>
  </si>
  <si>
    <t>Приморский край, 
Шкотовский муниципальный район, с.Многоудобное</t>
  </si>
  <si>
    <t>Создание условий для развития и сохранения культуры в сельском поселении, сохранения коллективов художественной самодеятельности и народного творчества, открытие новых направлений детского и юношеского творчества.  Развитие сети муниципальных учреждений досугового типа Приморского края.</t>
  </si>
  <si>
    <t>ПСД разработана, срок получения положительного заключения экспертизы март2017г. Начало строительства объекта в 2017 году за счет средств краевого и местного бюджетов</t>
  </si>
  <si>
    <t>Департамент культуры Приморского края., Администрация Шкотовского муниципального района</t>
  </si>
  <si>
    <t>Реконструкция  здания Дома культуры</t>
  </si>
  <si>
    <t>Приморский край, 
Уссурийский городской округ, с.Новоникольск</t>
  </si>
  <si>
    <t>ПСД разработана, положительное заключение экспертизы от 22.12.2016  
№ 25-1-1-3-0184-16. Начало реконструкции объекта в 2017 году за счет средств местного бюджета</t>
  </si>
  <si>
    <t>Департамент культуры Приморского края., Администрация Уссурийского городского округа</t>
  </si>
  <si>
    <t>Реконструкция здания КГАУК «Приморский драматический театр молодежи» (г. Владивосток, ул. Светланская, 15А)</t>
  </si>
  <si>
    <t>Развитие театральной деятельности.</t>
  </si>
  <si>
    <t xml:space="preserve">ПСД не разработана </t>
  </si>
  <si>
    <t>Департамент культуры Приморского края, КГАУК «Приморский драматический театр молодежи»</t>
  </si>
  <si>
    <t>Реконструкция здания  КГАУК «Приморский академический краевой драматический театр им. Горького» (г. Владивосток, 
ул. Светланская, 49)</t>
  </si>
  <si>
    <t>Департамент культуры Приморского края, КГАУК «Приморский академический краевой драматический театр им. М Горького»</t>
  </si>
  <si>
    <t>Строительство здания для размещения КГАУК «Приморский краевой театр кукол»</t>
  </si>
  <si>
    <t>Департамент культуры Приморского края, КГАУК «Приморский краевой театр кукол»</t>
  </si>
  <si>
    <t>Строительство четырех типовых быстровозводимых модульных клубов в малых населенных пунктах Приморского края</t>
  </si>
  <si>
    <t>Выравнивание диспропорции в обеспеченности объектами культуры и создание условий доступности культурных благ широким слоям населения.</t>
  </si>
  <si>
    <t>ПСД не разработаны</t>
  </si>
  <si>
    <t>Департамент культуры Приморского края</t>
  </si>
  <si>
    <t xml:space="preserve">Туристско-рекреационный кластер «Изумрудное кольцо»                                       
</t>
  </si>
  <si>
    <t>2019-2022</t>
  </si>
  <si>
    <t>Реализация проекта позволит:
Увеличить туристский поток почти в 9 раз, с 20 тыс. человек в год до 185 тысяч;
Увеличить площади номерного фонда на 22%;
Увеличить объем привлеченных инвестиций в реализацию проекта в 13 раз.</t>
  </si>
  <si>
    <t>Ведутся работы по  реализации мероприятий, связанных с разработкой проектно-сметной документации на строительство объектов инженерной  инфраструктуры туристско-рекреационного кластера «Изумрудное кольцо» .Строительство двух ЛЭП 6 кВ от РУ 6 кВ ПС 35/6 кВ Барановский полигон и РУ 6 кв ПС 110/35/6 Студгородок ориентировочно</t>
  </si>
  <si>
    <t>Департамент туризма Прморского края, департамент энергетики Приморского края, Администрация Уссурийского городского округа</t>
  </si>
  <si>
    <t xml:space="preserve">Туристско-рекреационный кластер «Приморское кольцо»: 
               </t>
  </si>
  <si>
    <t>Реализация проекта позволит увеличить: 
- Численность граждан РФ размещенных в коллективных средствах размещения  - 16 тыс. человек;
- Численность иностранных граждан, размещенных в коллективных средствах размещения - 10 тыс. человек;
• Площадь номерного фонда коллективных средств размещения - 1 200 м2;
- Инвестиции в основной капитал средств размещения (гостиницы, места для временного проживания) - 90 млн. руб.;
• Количество койко-мест в коллективных средствах размещения - плюс 102 шт;
• Количество лиц, работающих в коллективных средствах размещения - 35 человек;
• Объем платных туристских услуг, оказанных населению - 350 млн. руб. в год;
• Объем платных услуг гостиниц и аналогичных средств размещения - 40 млн. руб. в год;</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</si>
  <si>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«Приморское кольцо». Строительство строительство ЛЭП 10 кВ – 2,455 км, из них ВЛ 10 кВ - 0,41 км 
и КЛ 10 кВ - 2,045 км на терриТОСЭРии Артемовского городского окр</t>
  </si>
  <si>
    <t>Департамент туризма Приморского края, департамент энергетики ПК, департамент транспорта и дорожного хозяйства ПК, Администрация Атемовского городского округа</t>
  </si>
  <si>
    <t xml:space="preserve">Туристско-рекерационный кластер «Пидан»
</t>
  </si>
  <si>
    <t>Реализация проектов, входящих в туристско-рекреационный кластер «Пидан», позволит создать около 94 новых рабочих мест (учитывая мультипликативный эффект влияния туристской отрасли на смежные отрасли, планируется увеличение общего количества рабочих мест более чем на 500).</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</si>
  <si>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Строительство КТП 250 кВА 10/0,4 кВ с питанием от ЛЭП 10 кВ фидера № 5 ПС 110/27/10 кВ «Анисимовка-тяговая». о»</t>
  </si>
  <si>
    <t>Департамент туризма Приморского края, Администрация Шкотовского муниципального района</t>
  </si>
  <si>
    <t xml:space="preserve">Туристско-рекерационный кластер «Теплое море»
</t>
  </si>
  <si>
    <t>Приморский край, 
Хасанский муниципальный район</t>
  </si>
  <si>
    <t>2014-2018</t>
  </si>
  <si>
    <t xml:space="preserve">Кластер включает в себя два якорных проекта:
1. Гостиничный комплекс «Теплое море»;
2.  Сеть придорожной инфраструктуры «Краскино».
Гостиничный комплекс «Теплое море», частично реализованный проект с объемом внебюджетных средств 1,2 млрд. руб.
ВТОСЭРая очередь проекта гостиничного комплекса «Теплое море» предполагает строительство «Аквапарка», 58 летних домиков, а также центра отдыха и развлечений.
ВТОСЭРой якорный проект на территории Хасанского муниципального района – сеть придорожной инфраструктуры «Краскино», 
Сеть придорожной инфраструктуры «Краскино» предполагает строительство:
- современного автовокзала с комфортной зоной ожидания для транзитных туристов;
- туристско-информационного центра в Хасанском муниципальном рай-не с оказанием услуг языковой помощи (переводчики);
- зоны общественного питания и отдыха, ресторанов;
- гостиничного комплекса.
</t>
  </si>
  <si>
    <t>Ведутся работы по  реализации мероприятий, связанных с разработкой проектно-сметной документации на строительство объектов инженерной  и транспортной инфраструктуры туристско-рекреационного кластера.  -  строительство дороги протяженностью 1 км;
 -  локальные очистные сооружения на 500м3;
 - реконструкция системы водоснабжения (аккумуляТОСЭРный бак для водоснабжения на 5 000 м</t>
  </si>
  <si>
    <t>Департамент туризма Приморского края, Администрация Хасанского муниципального района</t>
  </si>
  <si>
    <t>Объекты инфраструктуры обеспечения безопасности и защиты населения</t>
  </si>
  <si>
    <t>Строительство семи объектов пожарной охраны на терриии ТОСЭР Приморского края</t>
  </si>
  <si>
    <t>2018-2021</t>
  </si>
  <si>
    <t>Защита 35 населенных пунктов общей численностью 25078 чел. И объектов экономики ТОСЭР «Надеждинская» от пожаров. Обеспечение нормативного времени прибытия подразделений в населенные пункты. Повышение качества жизни людей.</t>
  </si>
  <si>
    <t>Администрация Приморского края, муниципальные образования Приморского края</t>
  </si>
  <si>
    <t xml:space="preserve">Защита от негативного воздействия вод </t>
  </si>
  <si>
    <t>Приморский край, 
Дальнеречнский муниципальный район</t>
  </si>
  <si>
    <t>2021-2025</t>
  </si>
  <si>
    <t>защищаемая площадь, 9,47 км2</t>
  </si>
  <si>
    <t>Предпроектная стадия</t>
  </si>
  <si>
    <t>Администрация Приморского края, Администрация  Дальнереченского муниципального района</t>
  </si>
  <si>
    <t>Приморский край, 
Пожарский муниципальный район</t>
  </si>
  <si>
    <t>защищаемая площадь, 1,81 км2</t>
  </si>
  <si>
    <t>Администрация Приморского края,  Пожарского муниципального района</t>
  </si>
  <si>
    <t>Приморский край, 
Спасский муниципальный район</t>
  </si>
  <si>
    <t>защищаемая площадь, 0,46 км2</t>
  </si>
  <si>
    <t>Администрация Приморского края, Администрация Спасского муниципального райна</t>
  </si>
  <si>
    <t>защищаемая площадь, 2,6 км2</t>
  </si>
  <si>
    <t>Администрация Приморского края, Администрация  Михайловского муниципального района</t>
  </si>
  <si>
    <t>Приморский край, 
Хорольский муниципальный район</t>
  </si>
  <si>
    <t>защищаемая площадь, 0,36 км2</t>
  </si>
  <si>
    <t>Администрация Приморского края, Администрация  Хорольского муниципального района</t>
  </si>
  <si>
    <t>Приморский край, 
Ханкайский муниципальный район</t>
  </si>
  <si>
    <t>защищаемая площадь, 0,39 км2</t>
  </si>
  <si>
    <t>Администрация Приморского края, Администрация  Ханкайского муниципального района</t>
  </si>
  <si>
    <t>Приморский край, 
Пограничный муниципальный район</t>
  </si>
  <si>
    <t>защищаемая площадь, 4,11 км2</t>
  </si>
  <si>
    <t>Администрация Приморского края, Администрация  Пограничного муниципального  района</t>
  </si>
  <si>
    <t>Защита от наводнений в селе Новомихайловка Чугуевского муниципального района Приморского края</t>
  </si>
  <si>
    <t>Приморский край, 
Чугуевский муниципальный район</t>
  </si>
  <si>
    <t>2017-2019</t>
  </si>
  <si>
    <t>Численность защищаемого населения от негативного воздействия вод – 342 человека
Предотвращенный вероятный ущерб в результате реализации мероприятия - 199,519 млн. рублей</t>
  </si>
  <si>
    <t>Строительство</t>
  </si>
  <si>
    <t>Администрация Приморского края</t>
  </si>
  <si>
    <t>Численность защищаемого населения от негативного воздействия вод 1,125 тыс. человек (уточняется в процессе проектирования)
Предотвращенный вероятный ущерб в результате реализации мероприятия, 120,2 млн. рублей (уточняется в процессе проектирования)</t>
  </si>
  <si>
    <t>Приморский край, 
Анучинский муниципальный район</t>
  </si>
  <si>
    <t>защищаемая площадь, 0,84 км2</t>
  </si>
  <si>
    <t>Администрация Приморского края, Администрация муниципального образования</t>
  </si>
  <si>
    <t>Приморский край, 
Яковлевский муниципальный район</t>
  </si>
  <si>
    <t>защищаемая площадь, 1,01 км2</t>
  </si>
  <si>
    <t>Приморский край, 
Кировский муниципальный район</t>
  </si>
  <si>
    <t>защищаемая площадь,4,44 км2</t>
  </si>
  <si>
    <t>«Инженерная защита от затопления города Уссурийска паводковыми водами рек Раковка и Комаровка»</t>
  </si>
  <si>
    <t>Численность защищаемого населения от негативного воздействия вод 1,256 тыс. человек (уточняется в процессе проектирования)
Предотвращенный вероятный ущерб в результате реализации мероприятияуточняется в процессе проектирования</t>
  </si>
  <si>
    <t>Ведется разработка ПСД</t>
  </si>
  <si>
    <t xml:space="preserve"> "Строительство защитных сооружений на реке Рудная в г.Дальнегорске Приморского края"</t>
  </si>
  <si>
    <t>Численность защищаемого населения от негативного воздействия вод  10, 810 тыс. чел.
Предотвращенный вероятный ущерб в результате реализации мероприятия - 498,35 млн. рублей в ценах 4 кв. 2016 г.</t>
  </si>
  <si>
    <t xml:space="preserve">Строительство комплекса ТКО </t>
  </si>
  <si>
    <t>Переработка 40 тыс. тонн отходов в год</t>
  </si>
  <si>
    <t>Администрация Приморского края, Администрация Дальнереченского муниципального района</t>
  </si>
  <si>
    <t xml:space="preserve">«Защита от наводнений села Милоградово Ольгинского муниципального района Приморского края» </t>
  </si>
  <si>
    <t xml:space="preserve">2019-2020 </t>
  </si>
  <si>
    <t>Численность защищаемого населения от негативного воздействия вод - 1,1 тыс. человек;
Предотвращенный вероятный ущерб в результате реализации мероприятия - 475 млн. рублей в ценах 4 кв. 2016 г.</t>
  </si>
  <si>
    <t>Переработка 12 тыс. тонн отходов в год</t>
  </si>
  <si>
    <t>Администрация Приморского края, Администрация  Надеждинского муниципального района</t>
  </si>
  <si>
    <t>Строительство комплекса ТКО</t>
  </si>
  <si>
    <t>Переработка 30 тыс. тонн отходов в год</t>
  </si>
  <si>
    <t>Администрация Приморского края, Администрация  Дальнегорского городского округа</t>
  </si>
  <si>
    <t>Переработка 54 тыс. тонн отходов в год</t>
  </si>
  <si>
    <t>Приморский край, 
Пожарский муниципальный район (пгт. Лучегорск)</t>
  </si>
  <si>
    <t>Администрация Приморского края, Администрация  Пожарского муниципального района</t>
  </si>
  <si>
    <t>Приморский край, Красноармейский муниципальный район (с. Рощино)</t>
  </si>
  <si>
    <t>Переработка 7,5тыс. тонн отходов в год</t>
  </si>
  <si>
    <t>Администрация Приморского края, Администрация  Красноармейского муниципального района</t>
  </si>
  <si>
    <t>Рекультивация свалки твердых коммунальных отходов</t>
  </si>
  <si>
    <t>Приморский край, 
Уссурийский городской округ, п.Новоникольск</t>
  </si>
  <si>
    <t>Вовлечение в хозяйственный оборот земель площадью 25 га</t>
  </si>
  <si>
    <t xml:space="preserve">Рекультивация золоотвала </t>
  </si>
  <si>
    <t>Вовлечение в хозяйственный оборот земель площадью 7,3 га</t>
  </si>
  <si>
    <t>Администрация Приморского края, Администрация  городского округа Большой Камень</t>
  </si>
  <si>
    <t xml:space="preserve">Рекультивация хвостохранилища </t>
  </si>
  <si>
    <t>Приморский край, 
Дальнегорский городской округ, п.Краснореченский</t>
  </si>
  <si>
    <t>Вовлечение в хозяйственный оборот земель площадью 19,5 га</t>
  </si>
  <si>
    <t>Рекультивация хвостохранилища (руч. Песчаный)</t>
  </si>
  <si>
    <t>Вовлечение в хозяйственный оборот земель площадью 14,5 га</t>
  </si>
  <si>
    <t>Всего</t>
  </si>
  <si>
    <t>Планируемые объекты инвестиций Приморского края на 2017- 2022 гг.</t>
  </si>
  <si>
    <t>№</t>
  </si>
  <si>
    <t xml:space="preserve">Наименование объекта </t>
  </si>
  <si>
    <t>Период реализации проекта</t>
  </si>
  <si>
    <t>Ожидаемый непосредственный результат (краткое описание объекта)/фактическое состояние</t>
  </si>
  <si>
    <t xml:space="preserve">Требования к инфраструктуре </t>
  </si>
  <si>
    <t>Количество создаваемых рабочих мест</t>
  </si>
  <si>
    <t>Отвественный исполнитель, соисполнитель</t>
  </si>
  <si>
    <t>Необходимость соинвестирования</t>
  </si>
  <si>
    <t>Стадии реализации:                 А - прединвестицонная,      В - инвестиционная,            С - эксплуатационная</t>
  </si>
  <si>
    <t>Транспортно - логистический комплекс</t>
  </si>
  <si>
    <t>Сухой терминал (контейнерный терминал, склады)</t>
  </si>
  <si>
    <t>2013-2018</t>
  </si>
  <si>
    <t xml:space="preserve">Средства инвестора </t>
  </si>
  <si>
    <t>Строительство склада класса «А», площадью 10 тыс м² и контейнерного терминала с железнодорожными подъездными путями общей протяженностью 1 800 метров и мощностью 55 тысяч TEU в год.</t>
  </si>
  <si>
    <t>автомобильная дорога, электроэнергия</t>
  </si>
  <si>
    <t>ООО «Авеста»</t>
  </si>
  <si>
    <t>нет</t>
  </si>
  <si>
    <t>С</t>
  </si>
  <si>
    <t xml:space="preserve">Строительство складского логистического комплекса «Новый», </t>
  </si>
  <si>
    <t>Средства инвестора, привлеченные средства</t>
  </si>
  <si>
    <t>Складской логистический комплекс общей площадью 40 000 кв.м. Склады категории А.   В 60 метрах от трассы М Владивосток-Хабаровск</t>
  </si>
  <si>
    <t>ООО "Марти"</t>
  </si>
  <si>
    <t>да</t>
  </si>
  <si>
    <t>В</t>
  </si>
  <si>
    <t>Универсальный производственно-перегрузочный комплекс (УППК) «Север» в порту Восточном в районе мыса Петровского</t>
  </si>
  <si>
    <t>Приморский край, Находкинский городской округ, бухта Врангеля, мыс Петровского</t>
  </si>
  <si>
    <t>2012-2019</t>
  </si>
  <si>
    <t>Грузооборот 20 млн. тонн  угля в год  на экспорт. Назначение:  прием угля, поступающего по железной дороге; кратковременное хранение; дополнительные услуги по обработке угля (дробление, просеивание и т.п.); погрузка на морские суда. Включает в себя: железнодорожный грузовой фронт, складскую зону, причальный фронт с размещением зоны погрузки и портофлота и административно-хозяйственную зону.</t>
  </si>
  <si>
    <t>ЗАО "Приморнефтегазпром</t>
  </si>
  <si>
    <t>Модернизация интермодального  «Терминала Астафьева».</t>
  </si>
  <si>
    <t>Приморский край, Находкинский городской округ, залив Находка, бухта Находка, мыс Астафьева</t>
  </si>
  <si>
    <t xml:space="preserve">Создание интермодального морского терминала по перевалке сыпучих грузов закрытого типа мощностью 6 млн. тонн в год. объем хранения угля –250,0 тыс. тонн; производительности погрузки – с 0,5 до 3,5 тыс. тонн/час;
глубины фарватера – с 10,5 до 12,5 м
</t>
  </si>
  <si>
    <t xml:space="preserve"> Группа компаний «Аква-Ресурсы»</t>
  </si>
  <si>
    <t xml:space="preserve">Создание мультимодального производственно-логистического комплекса в Хасанском районе При-морского края , </t>
  </si>
  <si>
    <t>Приморский  край, 
Хасанский муниципальный  район, пгт.Славянка</t>
  </si>
  <si>
    <t>Создание сети рейдовых перегрузочных комплексов (РПК) в Приморском крае для проведения погрузоразгрузочных работ на рейде акватории портов Славянка, Зарубино, Находка, Восточный (погрузка/выгрузка контейнеров и других грузов, бункеровка судов). Мультимодальный производственно-логистический комплекс способен обрабатывать суда дедвейтом до 300 000 тонн. Мощность: бункеровка 4,3 млн. тонн нефтепродуктов.</t>
  </si>
  <si>
    <t>электроэнергия, водоснабжение, водооьведение</t>
  </si>
  <si>
    <t>ЗАО «Востокбункер»</t>
  </si>
  <si>
    <t>Создание специализированного перегрузочного комплекса, предназначенного для отгрузки угля</t>
  </si>
  <si>
    <t xml:space="preserve">Приморский край, Партизанский муниципальный район, в 3500 метрах по направлению на северо-восток от горы Сестра </t>
  </si>
  <si>
    <t>Плановая производительность комплекса 20000000 тонн в год</t>
  </si>
  <si>
    <t>автомобильная дорога</t>
  </si>
  <si>
    <t>ООО "Новый угольный терминал"</t>
  </si>
  <si>
    <t>А</t>
  </si>
  <si>
    <t xml:space="preserve">Строительство транспортно-логистического центра типа "Сухой порт", </t>
  </si>
  <si>
    <t>Создание управляющего регио-нального транспортно-логистического центра для взаимо-действия железнодорожного и морского транспорта. Оптимизация перемещения экспортных грузопотоков через порты Приморского края, загрузка Транссибирской магистрали.  Объем перерабатываемых контейнеров по направлению Владивосток – Москва составит 976 контейнеров в месяц.</t>
  </si>
  <si>
    <t>автомобильная дорога, электроснабжение,водоснабжение</t>
  </si>
  <si>
    <t>ООО "Магистраль-ДВ" (Группа компаний «Аква-Ресурсы»)</t>
  </si>
  <si>
    <t xml:space="preserve">Увеличение пропускной способности действующего комплекса погрузки угля </t>
  </si>
  <si>
    <t>Приморский край, Находкинский городской округ, порт  Восточный</t>
  </si>
  <si>
    <t>2013-2017</t>
  </si>
  <si>
    <t xml:space="preserve">Планируется увеличение пропускной способности технологического элемента "склады" и технологического элемента "причальный фронт". Результатом реализации проекта станет: 
- Снижение производственных рисков, связанных с предельным износом имеющегося грузоподъемного оборудования;
- Сокращение расходов на содержание и эксплуатацию устаревшего оборудования;
- Повышение эффективности работы комплекса за счет сокращения времени обработки судов.
</t>
  </si>
  <si>
    <t>внутрипортовая инфраструктура</t>
  </si>
  <si>
    <t>ООО "Стивидорная компания "Малый порт"</t>
  </si>
  <si>
    <t>Производственно-логистический комплекс "Янковский"</t>
  </si>
  <si>
    <t>2013-2021</t>
  </si>
  <si>
    <t>Проект  предусматривает  застройку территории порядка 180 гектаров (около 680'000 м2). В непосредственной близости от территории  застройки  находится  международный  аэропорт  и сухие контейнерные терминалы. В составе Индустриального парка планируется создание 3-х зон: 1) Индустриальная  зона  представлена  современными  производственными  помещениями под сборочное производство и изготовление строительных материалов. 2) Логистический комплекс будет представлен современными складскими помещениями класса «А» и «В+». 3) Бизнес зона предполагает застройку территории офисными зданиями, выставочными помещениями и «show rooms».</t>
  </si>
  <si>
    <t>атомобильная дорога, электоснабжение, водоснабженние</t>
  </si>
  <si>
    <t>ООО "ВЛ-Парк" (Группа компаний ДНС)</t>
  </si>
  <si>
    <t>Проект строительства межрегионального оптового распределительного цента (ОРЦ), как пилотного проекта Федеральной сети оптовых распределительных центров и создание инфраструктуры социального питания Приморского края</t>
  </si>
  <si>
    <t>2016-2021</t>
  </si>
  <si>
    <t>Средства инвестора, привлеченные средства, бюджетные средства</t>
  </si>
  <si>
    <t xml:space="preserve">Содействие отечественным товаропроизводителям в продвижении их товаров; участие в формировании системы внутренней продовольственной помощи и развития социального питания; модернизация процессов товародвижения на основе новых технологий; оптимизация затрат по ценовым цепочкам в интересах производителей и потребителей; выход на новые рынки России и Азии
Проектом планируется создание современного комплекса хранения, обработки и распределения продукции. </t>
  </si>
  <si>
    <t xml:space="preserve"> ООО «Проектная компания ОРЦ»</t>
  </si>
  <si>
    <t>Энергообеспечение</t>
  </si>
  <si>
    <t>Строительство Уссурийской ТЭЦ</t>
  </si>
  <si>
    <t>Приморский край,  Уссурийский городской округ</t>
  </si>
  <si>
    <t>2012-2020</t>
  </si>
  <si>
    <t>Повышение надежности электроснабжения, решение  проблемы дефицита мощности в энергетическом балансе Приморского края. / Выполнен ОБИН, осуществлен независимый технологический и ценовой аудит. Получено аудиторское заключение в ходе проведения технологического и ценового аудита. Ведется отработка замечаний в соответствии с аудиторским заключением.</t>
  </si>
  <si>
    <t>автомобильная дорога, электроснабжение, водоснабжение</t>
  </si>
  <si>
    <t>ПАО «РАО Энергетические системы Востока"</t>
  </si>
  <si>
    <t>Строительство Артемовский ТЭЦ</t>
  </si>
  <si>
    <t>2016-2026</t>
  </si>
  <si>
    <t>Ликвидация дефицита тепловой мощности, перспективное увеличение теплопотребления г.Артема, а также замещение устаревшего и неэффективного генерирующего оборудования на Артемовской ТЭЦ</t>
  </si>
  <si>
    <t>Развитие промышленности</t>
  </si>
  <si>
    <t>Нефтеперерабатывающая, газовая промышленность</t>
  </si>
  <si>
    <t>Строительство Находкинского завода минеральных удобрений</t>
  </si>
  <si>
    <t>2015-2022</t>
  </si>
  <si>
    <t xml:space="preserve">Средства инвестора, бюджетные средства </t>
  </si>
  <si>
    <t>Ввод новых производственных мощностей на территории Находкинского городского округа Приморского края.
Производство аммиака: 
• 2 200 тыс. тн валового аммиака в год, из них товарного аммиака - 1 068 тыс. тн в год; 
Производство гранулированного карбамида: 
• 2 000 тыс. тн гранулированного карбамида в год (объем полностью является товарным);
Производство метанола:
• 1 011 тыс. т валового метанола в год, из них товарного метанола – 1 000 тыс. тн в год.  / ПИР</t>
  </si>
  <si>
    <t>ЗАО "Национальная химическая группа"</t>
  </si>
  <si>
    <t>Строительство комплекса нефтеперерабатывающих и нефтехимических производств ЗАО "Восточная нефтехимическая компания"</t>
  </si>
  <si>
    <t>Приморский край, Партизанский муниципальный район, падь Елизарова</t>
  </si>
  <si>
    <t>2014-2022</t>
  </si>
  <si>
    <t>В рамках реализации проекта ВНХК-30 ОАО "НК "Роснефть" предполагается: - перевод российского нефтегазового комплекса на не сырьевую траекторию развития; развитие внутреннего рынка нефтехимической продукции: современных производств переработки пластмасс и каучуков; диверсификация промышленности и развитие сопутствующих отраслей промышленности России; - строительство ТЭС ВНХК (электрическая мощность - 1200 МВт, тепловая - 2000 Гкал/час). Общая численность персонала ВНХК в период эксплуатации 4553 человек/ Ведутся изыскательские и проектные работы: оформление земельных участков в границах промышленной площадки и морского терминала, а также земельных участков под внеплощадные объекты, ведется разработка базовых проектов всех технологических установок</t>
  </si>
  <si>
    <t>ПАО "НК Роснефть"</t>
  </si>
  <si>
    <t>Добыча и обработка полезных ископаемых</t>
  </si>
  <si>
    <t>Строительство угольного разреза и горнообогатительного комбината</t>
  </si>
  <si>
    <t>2015-2031</t>
  </si>
  <si>
    <t>Строительство угольного разреза и горнообогатительного комбината с целью разработки Адамсовского угольного месторождения .</t>
  </si>
  <si>
    <t>автомобильная дорога, электроснабжение</t>
  </si>
  <si>
    <t xml:space="preserve"> ООО «Уголь СП»</t>
  </si>
  <si>
    <t>Производство микрокальцита и мраморной крошки</t>
  </si>
  <si>
    <t>Привлеченные средства</t>
  </si>
  <si>
    <t>Организация добычи и переработки мрамора, мрамор, добыча, полезные ископаемые, разработка, месторождение, карьер, микрокальцит, мраморная крошка, возможна добыча блочного мрамора. Участок Фудиновского месторождения, Ольгинского района, Приморского края площадью 67,5 га с ежегодной добычей белого мрамора 55,0 тыс. м3</t>
  </si>
  <si>
    <t>ООО "Компания Ольгамортранс"</t>
  </si>
  <si>
    <t>Строительство и эксплуатация комплексов рудосортировки и гидрометаллургического передела вольфрамосодержащей руды</t>
  </si>
  <si>
    <t>Приморский край, 
Пожарский муниципальный район, пос.Светлогорье</t>
  </si>
  <si>
    <t>2017-2027</t>
  </si>
  <si>
    <t>Проектом предусмотрено создание современных производств с
целью переработки имеющихся внешних отвалов:
1) рудосортировочного комплекса по обогащению руды с низким
содержанием WO3 на базе метода рентгенорадиометрической
сепарации
2) комплекса гидрометаллургического передела с производством
вольфрамата кальция.</t>
  </si>
  <si>
    <t>автомобильная дорога, теплоснабжение, электроснабженние, водоснабжение и водоотведение</t>
  </si>
  <si>
    <t xml:space="preserve">ООО "Русский Вольфрам" </t>
  </si>
  <si>
    <t>Автомобилестроение, судостроение</t>
  </si>
  <si>
    <t xml:space="preserve">Развитие кластера судостроения и судоремонта на базе ПАО "Славянский СРЗ" </t>
  </si>
  <si>
    <t>Приморский край, 
Хасанский муниципальный район, б.Славянка</t>
  </si>
  <si>
    <t>Проект находится на предпреоктной стадии. Основной целью является снижение себестоимости и повышение конкурентоспособности за счет модернизации производства и внедрения современных технологий и организации производства. Проектом предполагается провести реконструкцию стапельного места, повысить энергосбережение, компьютеризировать управленческие и технологические процессы, ремонт судостроительного цеха, сооружение слипа, приобрести современное оборудование.</t>
  </si>
  <si>
    <t>электроснабжение, внтрипортовая инфраструктура</t>
  </si>
  <si>
    <t>ПАО "Славянский СРЗ"</t>
  </si>
  <si>
    <t>Создание производства по изготовлению металлоконструкций и выполнения заказов в области судостроения, ООО «Дальзавод»</t>
  </si>
  <si>
    <t>Приморский край, Владивостокский городской округ</t>
  </si>
  <si>
    <t>Создание универсального производства для выполнения заказов в области судостроения, металлоконструкций для инфраструктурных и нефтегазовых проектов, а также выпуска продукции для оншорных и оффшорных проектов, реализуемых на шельфе российского Дальнего Востока.</t>
  </si>
  <si>
    <t>электроснабжение, водоснабжение</t>
  </si>
  <si>
    <t>ООО "Дальзавод"</t>
  </si>
  <si>
    <t xml:space="preserve">Создание судостроительного комплекса, </t>
  </si>
  <si>
    <t>2016-2023</t>
  </si>
  <si>
    <t>Реконструкция и модернизация судостроительного комплекса.</t>
  </si>
  <si>
    <t xml:space="preserve">ЗАО «Приморский межколхозный судоремонтный завод» </t>
  </si>
  <si>
    <t>Сборка грузовых автомобилей</t>
  </si>
  <si>
    <t>Средства инвестора</t>
  </si>
  <si>
    <t>Совместный российско-китайский проект создания завода по производству и дистрибуции грузовиков китайского бренда в Приморье</t>
  </si>
  <si>
    <t>водоснабжение техническое</t>
  </si>
  <si>
    <t>ООО "Производственная крмпания "Юбо Сумотори""</t>
  </si>
  <si>
    <t>Промышленность строительных материалов</t>
  </si>
  <si>
    <t>Производство композитной арматуры и других  композитных строительных материалов</t>
  </si>
  <si>
    <t xml:space="preserve">Расширение производственных линий до 10, суммарный выпуск 50 тыс. метров продукции в сутки. </t>
  </si>
  <si>
    <t>газоснабжение, водоснабжение</t>
  </si>
  <si>
    <t>ООО "ДВ Полимер Композит"</t>
  </si>
  <si>
    <t>Открытие блочномодульной линии по переработке углеводородосодержащего сырья в строительный материал нового поколения (цемент М-500, М-800)</t>
  </si>
  <si>
    <t>Приморский край, 
Пожарский муниципальный район, пгт.Лучегорск</t>
  </si>
  <si>
    <t>2013 - 1 очередь; 2016 - 2 очередь</t>
  </si>
  <si>
    <t>Развитие новых видов производства</t>
  </si>
  <si>
    <t>электроснабжение, ливневые канализации</t>
  </si>
  <si>
    <t>ООО "Экометт"</t>
  </si>
  <si>
    <t>Создание завода по производству кровельно-фасадного материала</t>
  </si>
  <si>
    <t>2015-2017</t>
  </si>
  <si>
    <t xml:space="preserve">Этапы реализации: Создание автоматической линии по производству доборных элементов для кровли и фасада из тонколистовой стали. Доборные элементы применяют для финишного оформления кровли и фасада в целях гидроизоляции угловых стыков листовых материалов и придания эстетичного вида зданию.
Создание: Автоматической линии по производству скрытой водосточной системы из тонколистовой стали. Применяется для скрытого отведения воды с кровли.
Создание на одном предприятии конструкторского бюро и производства металлических конструкций для строительства зданий и сооружений
</t>
  </si>
  <si>
    <t>электроснабжение</t>
  </si>
  <si>
    <t>ООО "Завод комплексных металлических решений"</t>
  </si>
  <si>
    <t>Производство оцинкованной стали с полимерным покрытием</t>
  </si>
  <si>
    <t>В ходе реализации проекта планируется завоз оцинкованной стали в рулонах из КНР, а также закуп у российских производителей. На производственной площадке сталь будет покрываться полимерными красками, а затем реализовываться покупателям для дальнейшего изготовле6ния строительных материалов (профнастил, металлочерепица и др.). В настоящее время оборудуется таможенная зона.</t>
  </si>
  <si>
    <t>7 тыс кв.м. подъездные пути для большегрузного транспорта.</t>
  </si>
  <si>
    <t>ООО "Лидер сталь Восток"</t>
  </si>
  <si>
    <t>Создание завода по производству OSB плит</t>
  </si>
  <si>
    <t xml:space="preserve">Проект предполагает создание завода по производству OSB плит производительностью 30 тыс. куб. м в год.
OSB является принципиально новым продуктом на рынке строительных материалов. Материал является заменителем фанеры, соединяя в себе лучшие прочностные характеристики при меньшей себестоимости. Кроме этого, в его производстве используется низкосортная неделовая древесина, не пригодная в других производствах.
</t>
  </si>
  <si>
    <t>железная дорога, автомобильная дорога</t>
  </si>
  <si>
    <t>ООО «ДНС Лес» (Группа компаний ДНС)</t>
  </si>
  <si>
    <t>Производство шпона и листов для клееной фанеры</t>
  </si>
  <si>
    <t>Приморский край, 
Пожарский муниципальный район, с.Светлогорье</t>
  </si>
  <si>
    <t>Организация деятельности предприятия с
высокотехнологичным оборудованием, предназначенного для
производства шпона с целью дальнейшей реализации на
российских и иностранных рынках.
Натуральный шпон применяется в производстве корпусной мебели,
мебельного щита, стеновых панелей, дверей, паркета и т.</t>
  </si>
  <si>
    <t>автомобильная дорога, теплоснабжение, электроснабжение</t>
  </si>
  <si>
    <t>ООО "Техпромснаб"</t>
  </si>
  <si>
    <t>Пищевая промышленность</t>
  </si>
  <si>
    <t>Строительство завода пищевой промышленности</t>
  </si>
  <si>
    <t>Приморский край, Надеждиснкий муниципальный район, ТОСЭР "Надеждинская"</t>
  </si>
  <si>
    <t>2015-2020</t>
  </si>
  <si>
    <t>Строительство и запуск новой кондитерской фабрики предполагает формирование новых автоматизированных производственных линий:
- Комплексная линия по производству сбивных конфет, тортов и пирожных («Приморские»);
- Комплексная линия по производству вафель, вафельных конфет и вафельных тортов; 
- Переход производства на глазурь из какао масла вместо эквивалента; 
- Комплексная линия по отливке в крахмал; 
- Комплексная линия по производству классического мармелада, мармелада с начинками и жевательного мармелада; 
- Комплексная линия AWEMA по производству конфет типа ассорти, шоколада и шоколадных батончиков;  
- Комплексная линия по производству грильяжных конфет и батончиков; 
- Комплексная линия по производству зефира; 
- Комплексная линия по отливке конфет в силикон; 
- Комплексная линия по накатке драже; 
- Перенос существующей линии по печенью на новую фабрику; 
- Создание лабораторной базы для отработки шоколада.</t>
  </si>
  <si>
    <t>инфраструктура ТОСЭР "Надеждинская"</t>
  </si>
  <si>
    <t>ООО "СГБ Менеджмент" (ООО "Приморский кондитер")</t>
  </si>
  <si>
    <t>Строительство, реконструкция и модернизация завода по производству сахара ООО «Приморский сахар»</t>
  </si>
  <si>
    <t>Приморский край, Уссурийский городской округ, г.Уссурийск, ул.Шевченко,9</t>
  </si>
  <si>
    <t>2014-2020</t>
  </si>
  <si>
    <t>Переработка сахарной свеклы в количестве 6 000 тонн в сутки и 850 тонн в сутки сахара-сырца. Увеличение производства готовой продукции до 250 000 тонн в год, в том числе до 100 000 тонн из сахарной свеклы местного производства. 
Возобновление сельхозпроизводства на 80-100 тыс. га пахотных земель. / Проведена частичная реконструкция за счет собственных средств.</t>
  </si>
  <si>
    <t>газоснабжение</t>
  </si>
  <si>
    <t>ООО «Приморский сахар»</t>
  </si>
  <si>
    <t>Внедрение линии непрерывной водной гидратации соевого масла с получением фосфорного концентрата  (лецитина)</t>
  </si>
  <si>
    <t>Приморский край, Уссурийский городской округ, г.Уссурийск, ул.Волочаевская, 120</t>
  </si>
  <si>
    <t>Снижение потерь при процессе гидратации, снижение себестоимости масла, получение дополнительной прибыли от выпуска новых продуктов. Развитие экспорта. / получен статус резидента СПВ.</t>
  </si>
  <si>
    <t>ООО "Приморская соя"</t>
  </si>
  <si>
    <t>Внедрение системы абсорбции нефраса</t>
  </si>
  <si>
    <t>Приморский край, Уссурийский городской округ, г.Уссурийск, ул. Волочаевская, 120</t>
  </si>
  <si>
    <t>Снижение себестоимости готовой продукции посредством уменьшения количества используемого нефраса. Снижение выброса загрязняющих веществ от стационарных источников загрязнения / Получен статус резидента СПВ</t>
  </si>
  <si>
    <t>Агропромышленный парк "Приморье"</t>
  </si>
  <si>
    <t>2015-2026</t>
  </si>
  <si>
    <t>Строительство современной промышленной зоны, в том числе зернохранилище и овощехранилище, современные складские помещения, логистический центр. Заключено концессионное соглашение с администрацией Михайловского муниципального района, предоставлен земельный участок в аренду</t>
  </si>
  <si>
    <t>электроснабжение, водоснабжение, ж/д тупик</t>
  </si>
  <si>
    <t>ООО "АгроИнвест"</t>
  </si>
  <si>
    <t xml:space="preserve">Комплекс пекарни по производству хлебобулочных и кондитерских изделий </t>
  </si>
  <si>
    <t>Приморский край, 
городской округ Спасск-Дальний, г.Спасск-Дальний, ул.Борисова, 10/5</t>
  </si>
  <si>
    <t>Создание производства хлебобулочных и кондитерских изделий</t>
  </si>
  <si>
    <t>электроснабжение, водоснабжение.</t>
  </si>
  <si>
    <t>ООО "Пекарь"</t>
  </si>
  <si>
    <t>Экология</t>
  </si>
  <si>
    <t>Создание индустриального парка в сфере переработки отходов</t>
  </si>
  <si>
    <t>Приморский край, Надеждинский муниципальный район, п.Тавричанка</t>
  </si>
  <si>
    <t>Создание управляемого единым оператором комплекса объектов недвижимости, состоящего из земельного участка с необходимым набором помещений и сооружений, обеспеченного энергоносителями, инженерной и транспортной инфраструктурой и административно-правовыми условиями для размещения и функционирования производств для переработки отдельных видов отходов.
В производственной  зоне  - размещение производств по переработке древесных отходов, пластика, текстиля, бумаги, отработанной оргтехники а также разнородных видов коммунальных отходов с выпуском строительных материалов. Также в составе индустриального парка  предусмотрено наличие демо-площадки для продвижения новых технологий, образовательного центра (концепция экологического университета), «зеленой лужайки»  - для демонстрации товарной продукции.</t>
  </si>
  <si>
    <t>автомобильная дорога, водоснабжение</t>
  </si>
  <si>
    <t>ООО "АВА-трейд"</t>
  </si>
  <si>
    <t>Технопарк по утилизации (переработке) и обезвреживанию промышленных отходов</t>
  </si>
  <si>
    <t>Приморский край, Надеждинский муниципальный район, Артемовский Городской округ</t>
  </si>
  <si>
    <t>Создание единого индустриального парка по утилизации (переработке) промышленных отходов 1-4 классов опасности, включающего производственные мощности по переработке автомобильных шин в резиновую крошку, переработке ртутьсодержащих ламп, утилизации электрооборудования, переработке полиэтилена в конечную продукцию, а также инсинерации неперерабатываемых отходов. Будет воплощена в жизнь концепция "одного окна" по управлению промышленными отходами. Любое предприятия, которое образует несколько видов опасных отходов, получает возможность не развозить их по разным специализированным компаниям, а передать в единый центр - технопарк, где он будет переработан или обезврежен</t>
  </si>
  <si>
    <t>автомобильная дорога, электроснабжение,водоснабжение, очистные сооружения</t>
  </si>
  <si>
    <t>ООО "ЭкоСтар Технолоджи"</t>
  </si>
  <si>
    <t>Утилизация золошлаковых отходов от сжигания углей на Приморской ГРЭС</t>
  </si>
  <si>
    <t>Глубокая переработка техногенного месторождения, образовавшегося в результате сброса отходов от сжигания бурых углей на Приморской ГРЭС. Получаемые продукты при обогащении зшо: магнетит. глинозем, кремний, строительные материалы.</t>
  </si>
  <si>
    <t>Необходима  организация грузового автомобильного маршрута Жаохэ-Покровка-Лучегорск-Покровка-Жаохэ</t>
  </si>
  <si>
    <t>Инновационное малое промышленное предприятие экологической направленности по переработке резиносодержащих отходов методом пиролиза</t>
  </si>
  <si>
    <t>Проект предполагает переработку резиновых покрышек методом пиролиза с получением пиролизного топлива, технического углерода, металлолома и пиролизного газа. / Ведутся работы по проектированию и получению разрешительных документов на строительство сбор и переработку. Получен статус резидента СПВ.</t>
  </si>
  <si>
    <t>Ремонт дороги протяжённостью 200 м, проведение работ по водоотводу.</t>
  </si>
  <si>
    <t>ООО "ЭРЗО"</t>
  </si>
  <si>
    <t>Экструдирование лузги</t>
  </si>
  <si>
    <t>Переработка отходов полученных при очистке соевых бобов. Получен статус резидента СПВ</t>
  </si>
  <si>
    <t>Высокотехнологичное производство</t>
  </si>
  <si>
    <t>Завод по выпуску пластиковой тары (ПЭТ-преформ)</t>
  </si>
  <si>
    <t>Приморский край, Надеждинский муниципальный район, п.Новый</t>
  </si>
  <si>
    <t>2013-2022</t>
  </si>
  <si>
    <t>Завод  по производству заготовок  пластиковой тары (ПЭТ-ПРЕФОРМ), укупорочных колпачков, упаковочной пленки - мощностью 10 тыс. тонн в год. Дополнительно создается 120 рабочих мест.</t>
  </si>
  <si>
    <t>ООО "Европласт"</t>
  </si>
  <si>
    <t>Создание предприятия по производству высокотехнологичного современного рыбоперерабатывающего оборудования</t>
  </si>
  <si>
    <t>Проект предполагает создание предприятия по производству:
- высокотехнологичного современного рыбоперерабатывающего оборудования для импортозамещения в сфере перерабатывающих технологий (с целью уменьшения зависимости страны от иностранных технологий и промышленной продукции). 
- серии рыбоперерабатывающего оборудования для  строительства новых рыбоперерабатывающих производствах и модернизации уже существующих береговых и судовых производств, за счет уменьшения затрат по ВЭД ввозимого оборудования и комплектующих, производств которых нет в РФ.</t>
  </si>
  <si>
    <t>не требуется</t>
  </si>
  <si>
    <t>ООО "Технологическое оборудование"</t>
  </si>
  <si>
    <t>Создание предприятия по изготовлению сухого прессованного корма для животных</t>
  </si>
  <si>
    <t>Проект предусматривает  снижение уровня безработицы в Пожарском муниципальном  районе. Обеспечение потребности в высококачественных кормах для животноводческой  отрасли Дальневосточного региона и АТР.</t>
  </si>
  <si>
    <t>ООО "Лидер Пласт"</t>
  </si>
  <si>
    <t>Создание и организация деятельности завода по производству жестяной тары</t>
  </si>
  <si>
    <t>В результате реализации проекта будет обеспечен существующий спрос на продукцию жестяных банок основными производителя консервов Дальнего Востока России,  созданы рабочие места в количестве 74 (что на текущий момент составляет порядка 25% экономически активного населения, задействованного в работе монопрофильного населенного пункта)</t>
  </si>
  <si>
    <t>ООО "Тин Кан"</t>
  </si>
  <si>
    <t>Завод по производству закаленного стекла и стеклопакетов</t>
  </si>
  <si>
    <t>Приморский край, Надеждинский муниципальный район, ТОСЭР "Надеждинская"</t>
  </si>
  <si>
    <t>Строительство на территории ТОР «Надеждинская» завода по производству закаленного стекла и стеклопакетов</t>
  </si>
  <si>
    <t>газоснабжение, электроснабжение, водоснабжение, водоотведение</t>
  </si>
  <si>
    <t>ООО «РЕВСТРОЙ»</t>
  </si>
  <si>
    <t>Производство упаковки из легких металлов</t>
  </si>
  <si>
    <t>Приморский край, 
городской округ Спасск-Дальний, ул.Краснознаменная, 50</t>
  </si>
  <si>
    <t>Создание производства упаковки из легких металлов</t>
  </si>
  <si>
    <t>ООО "Приморский тарный комбинат"</t>
  </si>
  <si>
    <t>Легкая промышленность</t>
  </si>
  <si>
    <t>Организация швейного производства</t>
  </si>
  <si>
    <t xml:space="preserve">Запуск новой производственной линии по пошиву мужского термобелья и мужского нижнего белья. Основные характеристики продукции
Предприятие планирует выпускать:
- комплекты мужского термобелья в соответствии с ГОСТ 25295-2003 «Одежда верхняя пальтово-костюмного ассортимента. Общие технические условия» и международного стандарта ISO 3636:1977 «Обозначение размера одежды. 
Верхняя одежда»;
- мужское нижнее белье в соответствии с ГОСТ Р 53230-2008 и международного стандарта ISO 4415:1981 «Обозначение размера одежды. Нижнее белье, ночное белье, верхние сорочки для мужчин и мальчиков»./ Разработан бизнес-план. Предприятие является резидентом ТОСЭР "Надеждинская".
</t>
  </si>
  <si>
    <t>Электроснабжение, водоснабжение, водоотведение.</t>
  </si>
  <si>
    <t>ООО "САТО"</t>
  </si>
  <si>
    <t xml:space="preserve">да </t>
  </si>
  <si>
    <t xml:space="preserve">Текстильное производство </t>
  </si>
  <si>
    <t xml:space="preserve">Привлеченные средства </t>
  </si>
  <si>
    <t>Текстильное производство. Цеха по производству матрасов, одеял, подушек и других швейных изделий.</t>
  </si>
  <si>
    <t>автомобильная дорога (подъездные пути)</t>
  </si>
  <si>
    <t>ООО "Четыре сезона"</t>
  </si>
  <si>
    <t>Фармацевтическая промышленность</t>
  </si>
  <si>
    <t>Строительство цеха по производству евро-колпачков</t>
  </si>
  <si>
    <t>Приморский край, г. Уссурийск, ул.Волочаевская, 120 «Б»</t>
  </si>
  <si>
    <t>Создание импортозамещающей продукции и удовлетворение спроса Дальневосточного региона и России в обеспечении фармацевтических предприятий производящих лекарственные средства в полиэтиленовых флаконах укупорочными средствами из полимерных материалов. Реконструкция склада сырья и материалов под строительство цеха по производству евро колпачков, приобретение полной линии оборудования по производству евро-колпачков.</t>
  </si>
  <si>
    <t>ООО «ИСТ-ФАРМ»</t>
  </si>
  <si>
    <t>Объекты рыбохозяйственной отрасли</t>
  </si>
  <si>
    <t>Мини-завод по искусственному выращиванию гидробионтов</t>
  </si>
  <si>
    <t>Приморский край, 
Ольгинский муниципальный  район, с.Веселый Яр</t>
  </si>
  <si>
    <t>Строительство цехов для заводского культивирования молоди гидробионтов общим объёмом выростных бассейнов 5,000 кубических метров. Производительность проекта по получению жизнестойкой молоди дальневосточного трепанга 25 млн штук в год, по молоди приморского гребешка 500 млн штук в год. Производительность проекта по получению выращенной товарной продукции на арендованных морских акваториях в заливе Владимира и прилегающих к нему, общей площадью 1,000 Га, по трепангу до 1,000 тонн, по гребешку до 5,000 тонн. Проект предусматривает строительство цеха по переработке товарной продукции, цеха по выращиванию микроводорослей, корм для молоди гидробионтов, реконструкцию существующей котельной,  строительство  ёмкости запаса морской воды на 600 кубометров.</t>
  </si>
  <si>
    <t>водоснабжение, водоотведение</t>
  </si>
  <si>
    <t>ООО «БИОБАНК»</t>
  </si>
  <si>
    <t>Организация комплекса для аукционной и биржевой торговли водными биоресурсами и продуктами их переработки на внутреннем и международном рынках</t>
  </si>
  <si>
    <t>Планируемый объем реализации выловленных ВБР и продуктов их переработки на аукционных и биржевых торгах в рамках проекта составит 500тыс.тонн или примерно17% от потенциального объема рынка. Строительство холодильника на 10 000 тонн и многофункционального офисного здания. Строительство завода по производству товаров из рыбы и морепродуктов, адаптированных к российскому и зарубежным рынкам.
Строительство комплекса по утилизации отходов рыбопереработки и производству инновационных продуктов.</t>
  </si>
  <si>
    <t>электроснабжение, водоснабжение, водоотведение</t>
  </si>
  <si>
    <t>АО "Дальневосточный аукционный рыбный дом"</t>
  </si>
  <si>
    <t xml:space="preserve">Строительство завода по разведению молоди гидробионтов и цеха по переработке продукции марикультуры </t>
  </si>
  <si>
    <t>Приморский край, 
Хасанский муниципальный район, с.Перевозное</t>
  </si>
  <si>
    <t xml:space="preserve">
Проектная мощность объекта:        10 млн. особей молоди гидробионтов в год., переработка – 500 тонн трепанга, 1000 тонн гребешка.                                                         </t>
  </si>
  <si>
    <t>автомобильная дорога, водоснабжение, водоотведение</t>
  </si>
  <si>
    <t>ООО "СиЛайф"</t>
  </si>
  <si>
    <t>Строительство завода по переработке рыбной продукции</t>
  </si>
  <si>
    <t>Приморский край, Уссурийский городской округ, с.Красный Яр</t>
  </si>
  <si>
    <t>Переработка собственной продукции аквакультуры / Получен статус резидента СПВ.</t>
  </si>
  <si>
    <t xml:space="preserve">подведение электро и водоснабжения </t>
  </si>
  <si>
    <t>ООО "Корпорация Прим Хуньчунь"</t>
  </si>
  <si>
    <t>Создание прудового хозяйства</t>
  </si>
  <si>
    <t>Производство собственной продукции аквакультуры и рыбоводства / Получен статус резидента СПВ</t>
  </si>
  <si>
    <t>Развитие сельскохозяйственной отрасли</t>
  </si>
  <si>
    <t>Строительство производственной базы по промышленному убою скота и первичной переработке мяса</t>
  </si>
  <si>
    <t>Строительство мясоперерабатывающего комплекса производственной мощностью в смену, голов: КРС – 30, свиньи – 80.</t>
  </si>
  <si>
    <t>автомобильная дорога, железная дорога</t>
  </si>
  <si>
    <t>ООО «Кампания «Армада»</t>
  </si>
  <si>
    <t>Cвинокомплекс на 540 тыс. голов в Спасском районе</t>
  </si>
  <si>
    <t>Приморский край, 
Спасский муниципальный район, с.Прохоры, с.Малые Ключи.</t>
  </si>
  <si>
    <t>Проект предусматривает развитие по двум основным направлениям: 
- свиноводство – поэтапное строительство четырех свинокомплексов общей производительностью более 540 000 голов в год, а также строительство селекционно-генетического центра (СГЦ) мощностью 40 000 голов и хрячника на 200 голов для производства чистопородных свиноматок и ремонтного молодняка для свинокомплексов. Строительство каждого из четырех свинокомплексов разделено на два этапа (очереди) 
- растениеводство – производство сои и кукурузы как для производства собственных комбикормов, так и для реализации излишков продукции на сторону. Ввод посевных площадей осуществляется в зависимости от потребностей свинокомплексов в кормах. Объем производства сои и кукурузы должен превысить 250 000 тонн.</t>
  </si>
  <si>
    <t>автомобильная дорога, железная дорога, газоснабжение</t>
  </si>
  <si>
    <t>ООО УК "МИГ"</t>
  </si>
  <si>
    <t>В,С</t>
  </si>
  <si>
    <t>Реконструкция Уссурийской птицефабрики</t>
  </si>
  <si>
    <t>Расширение производства на существующих площадях 100га.
Организация земледелия на 20 тыс. га для обеспечения поголовья птицефабрики кормами, реконструкция объектов Уссурийской птицефабрики производится на существующей, находящейся в собственности территории  / выдано разрешение на реконструкцию.</t>
  </si>
  <si>
    <t>ООО Птицефабрика Уссурийская</t>
  </si>
  <si>
    <t>Строительство животноводческих комплексов</t>
  </si>
  <si>
    <t>Приморский край, 
Ханкайский муниципальный район, с.Алексеевка</t>
  </si>
  <si>
    <t>2010-2019</t>
  </si>
  <si>
    <t>Строительство 3 комплексов на 1800 голов каждый с общим объемом производства молока на 36тыс. тонн</t>
  </si>
  <si>
    <t>ООО "ХАПК ГринАГРО"</t>
  </si>
  <si>
    <t>Приморский край,  Михайловский муниципальный район</t>
  </si>
  <si>
    <t>2014 – 2019</t>
  </si>
  <si>
    <t>Строительство 10 свинокомплексов на 700 тыс.голов</t>
  </si>
  <si>
    <t>автомобильная дорога, газоснабжение</t>
  </si>
  <si>
    <t>ООО «Русагро-Приморье»</t>
  </si>
  <si>
    <t>Агропромышленный кластер</t>
  </si>
  <si>
    <t>Российско-китайский проект вертикального интегрированного производственного парка, объединяющего все отрасли хозяйства по выращиванию сельскохозяйственной и животноводческой продукции, ее переработке и доведению до потребителя.</t>
  </si>
  <si>
    <t>автомобильная дорога, электроэнергия, водоснабжение</t>
  </si>
  <si>
    <t>ООО АК "Тай Юань"</t>
  </si>
  <si>
    <t xml:space="preserve">Реконструкция действующего животноводческого комплекса </t>
  </si>
  <si>
    <t>Приморский край, 
Хорольский муниципальный район, с.Приозерное</t>
  </si>
  <si>
    <t>Повышение эффективности деятельности ООО ЖК «Приозёрное» путем расширения деятельности, освоения производства новых видов продукции колбасных изделий и мясных деликатесов. Организация сельскохозяйственного комплекса по выращиванию КРС мясного направления с целью создания сырьевой базы для мясоперерабатывающего производства.</t>
  </si>
  <si>
    <t>ООО Животноводческий Комплекс «Приозёрное»</t>
  </si>
  <si>
    <t>Развитие тепличного хозяйства, создание питомника</t>
  </si>
  <si>
    <t>Приморский край, Уссурийский городской округ, г.Уссурийск</t>
  </si>
  <si>
    <t xml:space="preserve">Выращивание овощей в закрытом грунте, питомник декоративных растений и цветов. / Питомник запущен в эксплуатацию. Разработка тепличного хозяйства. </t>
  </si>
  <si>
    <t>ООО "Граунд Девелопмент"</t>
  </si>
  <si>
    <t xml:space="preserve"> Высокотехнологичное производство «КОРМБИОСИНТЕЗ»</t>
  </si>
  <si>
    <t>Приморский край, Надеждинский муниципальный район, ТОСЭР "Надеждинский"</t>
  </si>
  <si>
    <t>Создание в Дальневосточном федеральном округе  высокотехнологичного производства «КОРМБИОСИНТЕЗ» импортозамещающего кормового белка, аминокислот, витаминов биотехнологического синтеза и кормовых продуктов на их основе для развития кормовой базы РФ.                                                                           -научные исследования и разработки в области естественных и технических наук;
- производство готовых кормов и их составляющих для животных;
- производство пищевых ферментов;
- оптовая торговля зерном, семенами и кормами для сельскохозяйственных животных;
-  производство крупы, муки грубого помола, гранул и прочих продуктов из зерновых культур;
- организация перевозок грузов</t>
  </si>
  <si>
    <t>ООО «АРНИКА»</t>
  </si>
  <si>
    <t>Создание совместного многопрофильного предприятия, включающего в себя структуры по выращиванию и переработке женьшеня, сельскохозяйственного производства, производства биоорганических удобрений и развития социальной и туристической инфраструктуры.</t>
  </si>
  <si>
    <t>Создание комплексного  и социально направленного предприятия по следующим направлениям:    1.Предприятия объединяющего процесс выращивания корня женьшеня, пятнистых оленей и на основе переработки имеющегося сырья (женьшень, панты пятнистых оленей) с использованием дикоросов и иных биологических объектов создание новых пищевых, косметологических и медицинских продуктов. При создании этого предприятия появляется возможность дальнейшего создания новых производств с привлечением научного потенциала ДВО РАН.           2.Создание туристической инфраструктуры  (кемпингов, профилакториев и иных структур, направленных на организацию отдыха и лечения) на основе естественных природно-климатических условий на территории Приморского края с использованием дикоросов, корня женьшеня, морских объектов и предметов их  переработки, направленных на организацию отдыха и оздоровления как граждан РФ, так и граждан иных государств.                                                                        3. Восстановление на территории края популяции дикорастущего Женьшеня путем его выращивания в соответствующих условиях и дальнейшего его использования.                                                                  4. Производство, переработка и хранение экологически чистой сельскохозяйственной продукции.                               5.Адаптация современных корейских технологий по выращиванию и переработки женьшеня в российских условиях, развитие пищевой перерабатывающей промышленности, создание туристической инфраструктуры и решение ряда социальных вопросов на территории района</t>
  </si>
  <si>
    <t>автомобильная дорога, электроэнергия, связь</t>
  </si>
  <si>
    <t>более 1000</t>
  </si>
  <si>
    <t>ООО "Дальстар"</t>
  </si>
  <si>
    <t>Строительство производственного цеха для переработки и фасовки натурального мёда</t>
  </si>
  <si>
    <t>Расширение действующего пчеловодческого хозяйства. На сегодня  в собственности компании 150 пчелосемей, цель расширение до 500 и более. Разведение пчёл, качка мёда, кочёвка пасек, фасовка мёда, реализация готовой продукции и т.д.</t>
  </si>
  <si>
    <t>ООО "Росмёд"</t>
  </si>
  <si>
    <t>Строительство свиноводческого комплекса на 25000 откормочных свиней в год.</t>
  </si>
  <si>
    <t>Запуск свиноводческого комплекса замкнутого цикла на 25000 откормочных свиней в год.
Для реализации проекта предполагается построить:
1. Корпус №1 для содержания 506 супоросных свиноматок
2. Корпус №2 для содержания 320 холостых и условно-супоросных свиноматок, 22 супоросных свиноматок, 48 ремонтных свинок, 4 хряков-пробников и 10 основных хряков с пунктом искусственного осеменения.
3. Корпус №3 для содержания 2500 поросят-отъемышей.
4. Корпус №4 для содержания 132 свиноматок на опоросе.
5. Корпус №5 для содержания 2000 поросят-отъемышей.
6. Корпус №6 для содержания 132 свиноматок на опоросе.
7. Корпус №7,8,9,10 для содержания  откормочных свиней, вместимостью по 1536 свиней каждый.                       Административно-бытовой корпус с санпропускником, корпус убойного цеха с годовой производительностью на 25500 свиней
Строительство комбикормового цеха, склада хранения кормов;
Построить 6 навозохранилищ  по 5000 м³ каждое
Закупить родительское стадо для запуска репродуктора в количестве 1000 свиноматок, 15 ремонтных свинок и 18 хряков согласно графику поставки;
Организовать сбыт готовой продукции.</t>
  </si>
  <si>
    <t>Электроснабжение  387,2
Водоснабжение  Общее: 91.1 
Питьевое:67.3
Техническое:23.8</t>
  </si>
  <si>
    <t>ООО «Дары Алтая-Восток»</t>
  </si>
  <si>
    <t>Строительство силосных траншей для заготовки сенажа</t>
  </si>
  <si>
    <t>Приморский край, Партизанский муниципальный район, с.Новолитовск</t>
  </si>
  <si>
    <t>Увеличение объемов производства качественных грубых кормов</t>
  </si>
  <si>
    <t>СХПК "Новолитовский"</t>
  </si>
  <si>
    <t xml:space="preserve">Строительство завода по переработке овощной продукции </t>
  </si>
  <si>
    <t>Выращивание и переработка овощной продукции  / Получен статус резидента СПВ</t>
  </si>
  <si>
    <t>Подведение электроснабжения</t>
  </si>
  <si>
    <t>Создание теплично - питомнического комплекса</t>
  </si>
  <si>
    <t>Приморский край, Уссурийский городской округ, с.Борисовка</t>
  </si>
  <si>
    <t>Выращивание посадочного материала высокого качества с улучшенной наследтственностью с закрытой и открытой корневой системой. Оказание услуг в области ландшафтного дизайна.  / Получен статус резидента СПВ</t>
  </si>
  <si>
    <t>ООО "Золотой Ильм"</t>
  </si>
  <si>
    <t>Объекты инвестиций социальной направленности</t>
  </si>
  <si>
    <t>Строительство нового жилого района «Новый город»</t>
  </si>
  <si>
    <t>Приморский край,  Владивостокский городской округ, г.Владивосток, микрорайон "Зеленый угол"</t>
  </si>
  <si>
    <t>Строительство 36 жилых домов, общее количество квартир, общей площадью 323 710 кв.м. Учтены потребности в размещении детских садов и школы</t>
  </si>
  <si>
    <t>автомобильная дорога, электроснабжение, водоснабжение, водоотведение</t>
  </si>
  <si>
    <t>ООО "Новый город"</t>
  </si>
  <si>
    <t>Комплексная жилая застройка района «Радужный»</t>
  </si>
  <si>
    <t>Приморский край, Уссйрийский городской округ</t>
  </si>
  <si>
    <t>Строительство жилья (квартиры, таун-хаусы, коттеджи). Решение социальных вопросов (школы, детские сады, физкультурно - оздоровительный комплекс, поликлиники). Условия для реализации малого бизнеса (торговые центры, комплексы социального и коммунального обслуживания). Рекреационная зона (бульвары, парки, скверы, искусственные водоемы, велосипедные дорожки вдоль реки Комаровка) / Разработан бизнес-план, ТЭО. освоена первая очередь, начато освоение второй очереди.</t>
  </si>
  <si>
    <t>Компания ООО "ЮгСтрой"</t>
  </si>
  <si>
    <t>Коттеджный поселок «бизнес класса»</t>
  </si>
  <si>
    <t>Строительство элитного дачного поселка бизнес-класса в районе поселка Новый. Планируется построить 7 отдельно расположенных коттеджа с площадью каждого дома - 300 м2 с использованием технологии «Фахверк» и 2 линии таунхаусов с общим количеством – 13 шт.; и использованием технологии – «Ytong»</t>
  </si>
  <si>
    <t>газоснабжение, водоснабжение, водоотведение</t>
  </si>
  <si>
    <t>ООО "Нео-Комфорт"</t>
  </si>
  <si>
    <t>Создание Центра ядерной медицины  на территории Приморского края</t>
  </si>
  <si>
    <t>Приморский край,  Владивостокский городской округ, о.Русский</t>
  </si>
  <si>
    <t>Проектирование, строительство, оснащение центра ядерной медицины. Оказание медицинских услуг населению, эксплуатация радиохимлаборатории. Улучшение качества диагностики и лечения социально - значимых заболеваний, повышение качества и продолжительности жизни населения Приморского края и Дальневосточного региона.</t>
  </si>
  <si>
    <t>электроснабжение, водоснабжение, водоотведение, вывоз опасных отходов</t>
  </si>
  <si>
    <t>ООО "АтомМедТехнолоджи-ДВ"</t>
  </si>
  <si>
    <t xml:space="preserve">Создание Call-центра </t>
  </si>
  <si>
    <t>Проектом предусмотрено создание современного колл-центра на территории с.Светлогорье, что позволит создать новые рабочие места в поселке, а также повлияет на его экономику в части снижения монопрофильности. Проект планируется реализовать в составе резидентов Индустриального парка, создаваемого на территории поселения</t>
  </si>
  <si>
    <t>Необходимо подведение вторая выделенная линия связи для обеспечения бесперебойной работы центра</t>
  </si>
  <si>
    <t>ООО "УК "Русский вольфрам"</t>
  </si>
  <si>
    <t>Жилой малоквартирный комплекс на Санаторной</t>
  </si>
  <si>
    <t xml:space="preserve">Приморский край, Владивостокский городской округ, г.Владивосток </t>
  </si>
  <si>
    <t>2015-2018</t>
  </si>
  <si>
    <t xml:space="preserve">Проект предполагает создание нового малоэтажного жилого комплекса, состоящего из двух четырехэтажных зданий. Квартиры в жилом комплексе будут  соответствовать международным стандартам класса люкс, при стоимости квадратного метра в среднем для Приморья ценовом сегменте. Заселиться в новый комплекс можно будет уже в середине 2016 года. К комплексу будет подведена развитая инфраструктура– частный детский садик, продуктовый магазин, подземная парковка, детская площадка, спортивная площадка, офис обслуживания и все привилегии района. Всего в комплексе будет находиться 66 квартир на два дома. </t>
  </si>
  <si>
    <t>ООО "Левитан"</t>
  </si>
  <si>
    <t xml:space="preserve">Строительство Жилого комплекса «Фрегат II» по ул. Нейбута, </t>
  </si>
  <si>
    <t>ЖК «Фрегат II» строится с учетом высокой сейсмичности Приморского края с применением современных технологий и высококачественных материалов. На участке планируется построить группу из десяти 25-этажных жилых дома. На площадке также предполагается перспективное строительство трех надземных автостоянок на 750 машиномест.</t>
  </si>
  <si>
    <t xml:space="preserve">ООО «Жилкапинвест» </t>
  </si>
  <si>
    <t>Офисный парк</t>
  </si>
  <si>
    <t>Строительство современного офисного парка от 6000 м2.</t>
  </si>
  <si>
    <t>Группа компаний ДНС</t>
  </si>
  <si>
    <t>ЖК "Солнечная Долина"</t>
  </si>
  <si>
    <t>Строительство жилья экономического класса с инженерной и социальной инфраструктурой общей площадью около 600 000 кв.м.Строительство: многоэтажных, малоэтажных и блокированных (таунхаусов), индивидуальных домов.</t>
  </si>
  <si>
    <t>ООО "ИСГ Стройинвест"</t>
  </si>
  <si>
    <t>долевое участие</t>
  </si>
  <si>
    <t>Строительство 24 жилых домов в микрорайона г.Большой Камень "Шестой" и "Парковый"</t>
  </si>
  <si>
    <t>Проект предполагает строительство 24 жилых домов микрорайонов "Шестой" и "Парковый" в г.Большой Камень</t>
  </si>
  <si>
    <t>водоснабжение общее: питьевое, техническое</t>
  </si>
  <si>
    <t>АО "Корпорация развития жилищного хозяйства"</t>
  </si>
  <si>
    <t>Строительство торгового павилиона</t>
  </si>
  <si>
    <t xml:space="preserve">Открытие оптово-розничного магазина по продаже рыбы, рыбной продукции и морепродуктов среднего ценового сегмента  с широким ассортиментом товаров.. Общей площадью 50 кв.м. </t>
  </si>
  <si>
    <t>электроснабжение, автомобильная дорога.</t>
  </si>
  <si>
    <t>ООО "Камчатский меридиан"</t>
  </si>
  <si>
    <t xml:space="preserve">Создание медицинского центра </t>
  </si>
  <si>
    <r>
      <rPr>
        <sz val="12"/>
        <color rgb="FF000000"/>
        <rFont val="Times New Roman"/>
        <charset val="204"/>
      </rPr>
      <t>Приморский край,</t>
    </r>
    <r>
      <rPr>
        <b/>
        <sz val="12"/>
        <color rgb="FF000000"/>
        <rFont val="Times New Roman"/>
        <charset val="204"/>
      </rPr>
      <t xml:space="preserve"> 
</t>
    </r>
    <r>
      <rPr>
        <sz val="12"/>
        <color rgb="FF000000"/>
        <rFont val="Times New Roman"/>
        <charset val="204"/>
      </rPr>
      <t>городской округ Спасск-Дальний, ул.Красногвардейская, 108/4</t>
    </r>
  </si>
  <si>
    <t>Создание частного медицинского центра</t>
  </si>
  <si>
    <t>ООО "Лекарь"</t>
  </si>
  <si>
    <t>Культура</t>
  </si>
  <si>
    <t>Создания независимой кинопроизводственной компании.</t>
  </si>
  <si>
    <t xml:space="preserve">Создание независимой кинопроизводственной компании как инновационного инструмента продвижения территории. Привлечение российских и зарубежных творческих коллективов и съемочных групп на Дальний Восток с целью создания нового кинопродукта, способствующего продвижению территории </t>
  </si>
  <si>
    <t>ООО "Морской волк. Создание киноисторий"</t>
  </si>
  <si>
    <t>Развитие туризма</t>
  </si>
  <si>
    <t>Создание интегрированной развлекательной зоны «Приморье»</t>
  </si>
  <si>
    <t xml:space="preserve">I этап  2016.
II этап 2019
III этап  2022 </t>
  </si>
  <si>
    <t>Привлеченные средства, бюджетные средства</t>
  </si>
  <si>
    <t>Развитие игорного бизнеса и создание развлекательной инфраструктуры, соответствующей мировым стандартам качества  / введены в эксплуатацию котельная, гостиничный корпус, коммунальная зона.</t>
  </si>
  <si>
    <t>атомобильная дорога, электроснабжение, водоснабжение, водоотведение</t>
  </si>
  <si>
    <t>Администрация Приморского края, ОАО «Корпорация развития Приморского края»</t>
  </si>
  <si>
    <t>Спортивно-технический комплекс "Приморское кольцо"</t>
  </si>
  <si>
    <t>2010 – 2018</t>
  </si>
  <si>
    <t>Комплекс включает 9 спортивных трасс соответствующих международной категории «Т2» в классификации Международной Автомобильной Федерации (FIA), и «Grade A» по Международной Мотоциклетной Федерации (FIM).Технические характеристики трассы предполагают круглогодичную эксплуатацию, в т.ч. для ледовых гонок в зимний период. Предусмотрено размещение до 30 000 зрителей, площадь 78 Га в непосредственной близости от г. Владивостока.  /  выдано разрешение на строительство.</t>
  </si>
  <si>
    <t>автомобильная дорога, водоснабжение, теплоснабженние, электроснабжение</t>
  </si>
  <si>
    <t>ЗАО «Технохолдинг Сумотори»</t>
  </si>
  <si>
    <t xml:space="preserve">В </t>
  </si>
  <si>
    <t>Создание ландшафтно-исторического парка «Изумрудная долина»</t>
  </si>
  <si>
    <t>Приморский край,  Уссурийский городской округ, 
 с.Утёсное</t>
  </si>
  <si>
    <t>2014-2021</t>
  </si>
  <si>
    <t>Инвестиционный проект русский исторический парк «Изумрудная Долина» состоит из 3 частей.
1 часть проекта - это русский исторический парк «Изумрудная Долина» площадью 23 гектара (земля находится в собственности). Требуемые инвестиции 300 миллионов рублей. Инвестирование производится за счёт собственных средств собственника земли и инициатора проекта ИП Вакуленко С.А. Срок реализации проекта 7 лет. Начало в 2012 году, окончание в 2019 году.
На сегодняшний день вложено более 90 миллионов рублей. Несмотря на продолжающееся строительство, парк уже работает и завоёвывает всё большую популярность. По итогам конкурса в 2013 году «7 чудес Приморского края» парк занял 2 место среди рукотворных объектов и 4 место среди 7 чудес Приморского края.
2 часть проекта – это гостинично-ресторанный комплекс «Манчжурия» площадью 25 гектаров, земля в собственности. Планируемые инвестиции 1 миллиард 200 миллионов рублей. На данном этапе проекта требуется привлечение сторонних инвесторов, срок реализации проекта 6 лет. Начало в 2015 году, окончание в 2021 году. 
3 часть проекта - экоферма «Озёрное» площадью 500 гектаров. На данном этапе требуется помощь в решении вопроса предоставления земли сельхозназначения в аренду на срок 49 лет. Требуемые инвестиции 800 миллионов рублей. Инвестиции будут привлечены за счёт инициатора проекта ИП Вакуленко С.А и других инвесторов. Срок реализации проекта 7 лет. Начало проекта в 2015 году, окончание в 2022 году. 
Основная зона будет располагаться в начале парка и включать российский, древнеприморский, этнографический секторы. Дополнительная зона - развлекательная составляющая парка с дополнительными объектами сервисной инфраструктуры. / Проект поэтапно вводится в эксплуатацию. Проектно- сметная документация в стадии разработки.</t>
  </si>
  <si>
    <t>реконструкция автомобильной дороги, увеличение мощности подстанции</t>
  </si>
  <si>
    <t>ИП Вакуленко Сергей Александрович</t>
  </si>
  <si>
    <t>Создание горнолыжного центра "Грибановка"</t>
  </si>
  <si>
    <t>Приморский край, 
Шкотовский муниципальный район, с.Анисимовка, падь Березовая. Границы участка: Северо-восточное ребро
г.Литовка - г.Литовка восточная - ключ
Березовый. Участок находится в 59 квартале Анисимовского участкового лесничества</t>
  </si>
  <si>
    <t>Инфраструктура проекта: горнолыжная трасса общей протяженностью до 750 м; буксировочная канатная дорога производства СКАДО  г. Самара; система искусственного оснежения склона; пункт проката спортивного снаряжения; теплое помещение для переодевания и приема пищи отдыхающих и персонала; места для отдыха на природе, парковка автомобилей.
Информация по развитию проекта: строительство четырех комплексов жилых индивидуальных домов блокированной застройки (всего 76 домов). Каждый дом предназначен для проживания одной семьи. / Функционирование горнолыжной базы. Развитие проекта.</t>
  </si>
  <si>
    <t>ООО "Горнолыжный курорт "Грибановка"</t>
  </si>
  <si>
    <t>Развитие эко-туризма. База отдыха "Южная деревня"</t>
  </si>
  <si>
    <t>2012-2024</t>
  </si>
  <si>
    <t xml:space="preserve">Большая территория для отдыха и проведения корпоративных мероприятий для жителей городского округа. / Проводятся земляные работы. Частично введен в эксплуатацию. </t>
  </si>
  <si>
    <t>Развитие гостиничного комплекса "Теплое море"</t>
  </si>
  <si>
    <t>Приморский край, 
Хасанский муниципальный район, пгт.Славянка,
п.Нерпа</t>
  </si>
  <si>
    <t>2015-2016</t>
  </si>
  <si>
    <t xml:space="preserve">Строительство аквапарка с общественно-развлекательным комплексом; строительство поселка из 65 благоустроенных домов для размещения отдыхающих; строительство 2-х уровневой автостоянки на 90 автомобилей    /   Проект предусматривает расширение действующего
гостиничного комплекса «Теплое море» (ГК «Теплое море»), 
ГК «Теплое море» является одним из самых современных и комфортабельных предприятий индустрии туризма и отдыха в Хасанском районе с возможностью единовременного
размещения 188 человек (после ввода комплекса на полную мощность – 440 человек). Инфраструктура ГК «Теплое море» включает: основной гостиничный корпус (68 номеров) с
бассейном с морской водой и рестораном, 5 отдельно стоящих жилых корпусов. Территория ГК «Теплое море» благоустроена, ландшафтный дизайн выполнен на высоком уровне, имеются детские площадки, оснащенные игровыми аттракционами. На территории действует 3G связь от МТС и бесплатный WI-FI
</t>
  </si>
  <si>
    <t xml:space="preserve">ООО «Сервис Порт» </t>
  </si>
  <si>
    <t>Центр активного отдыха "Пидан"</t>
  </si>
  <si>
    <t>Приморский край, 
Шкотовский муниципальный район, 2,5 км от д.Луьяновка</t>
  </si>
  <si>
    <t>Спроектировать и проложить горнолыжные трассы различной категории сложности, оснащенные системой оснежения, кресельными подъемниками, системой освещения и защитой лыжников;
построить коллективные средства размещения и предприятия общественного питания;
построить банный комплекс, включающего бассейн и предоставляющего SPA-услуги;
возвести инфраструктуру для занятия спортом, развлечения, отдыха (спортивные площадки, тренажерные комплексы, аттракционы, танцплощадка, сцена, беседки, места для барбекю);
разработать и проложить экологические маршруты. / В настоящий момент на территории центра действует один горнолыжный склон, однако, выполнена значительная часть работ по расчистке новых склонов и подготовке туристской и сопутствующей инфраструктуры. С целью реализации проекта произведены следующие работы:
произведены землеотводы лесных участков;
выполнен проект освоение лесов (пройдена государственная экспертиза; включены в лесной план Приморского края на 2009-2018 г.);
подготовлены горнолыжные склоны для катания 5,9 га на 100%; 1,0 га на 80%; 33,5 га на 50%;
построена насосная станция для системы оснежения;
создан технический водоем, смонтирована система искусственного оснежения – 220 м;
спланирована и подготовлена прогулочная лыжня для беговых лыж длинною 5 км.;
подготовлена площадка для открытого катка;
выполнены эскизные проекты основного и вспомогательного административно-сервисных зданий, здания закусочной;
имеется тех. задание и договор подряда на проектирование ЛЭП;
приобретено и частично установлено оборудование и спецтехника (буксировочный горнолыжный подъемник – 490 м., буксировочный горнолыжный подъемник – 1500 м., горнолыжный подъемник типа «Бэби-Лифт» – 200 м., снегоуплотнительная машина, снегогенератор («снежная пушка»),
приобретено для нужд ЦАО: трактор, грузовик, генератор 50 кВт (2 шт.).</t>
  </si>
  <si>
    <t xml:space="preserve">ООО "Лориен"  </t>
  </si>
  <si>
    <t>В  С</t>
  </si>
  <si>
    <t>Многофункциональный гостиничный комплекс курортного типа класса 5 звезд в районе м. Бурный</t>
  </si>
  <si>
    <t>2009-2016</t>
  </si>
  <si>
    <t>В состав отеля курортного типа входят главный корпус (16 этажей) с пристройкой конференц-зала (3 этажа) и здание СПА-центра (5-этажей). Корпуса гостиницы и СПА-центра объединены между собой стеклянной галереей на уровне 3-этажа. В главном корпусе находится номерной фонд, включающий 218 номеров, конференц-зал на 500 мест, а также офисные помещения, бары и рестораны. В СПА – центре располагается фитнес-клуб, несколько бассейнов и единственный в России центр талассотерапии. Пространство между зданиями образует двор, одна сторона которого открывается в сторону моря. Двор предназначен для встреч автобусов и автомобилей с постояльцами и посетителями отеля. Проектом предусмотрено устройство закрытого паркинга на 36 м/мест, а также гостевая автостоянка на 27 м/мест. 
В гостинице предусматривается один ресторан и лобби-бар на первом этаже, а также панорамный ресторан на 14 этаже. В спа-центре будет обустроено кафе. Общая вместимость всех предприятий общественного питания в отеле достигнет до 400 посадочных мест. Рестораны и бары будут являться основным местом питания гостей отеля, а также участников конгрессов и других мероприятий, проводимых в конференц-залах отеля.</t>
  </si>
  <si>
    <t>АО «Наш дом – Приморье»</t>
  </si>
  <si>
    <t>Многофункциональный гостиничный комплекс делового типа класса 5 звезд в районе Корабельная набережная, 6</t>
  </si>
  <si>
    <t>2009-2015</t>
  </si>
  <si>
    <t>Гостиничный комплекс состоит из трех корпусов: корпус гостиницы (17 этажей) и корпус бизнес-центра (4 этажа), объединённые между собой крытым переходом, а также корпус спортивно-оздоровительного комплекса (5 этажей). В корпусе гостиницы располагается номерной фонд на 222 места, а также рестораны, бары, в том числе сигарный бар. Корпус бизнес - центра включает в себя конференц-зал, офисные помещения и зал бракосочетаний с прилежащим садом для возможности проведения церемоний на открытом воздухе. Проектом предусмотрено устройство отдельно стоящего здания автопарковки на 61 м/место.
Помещения для проведения конференц-мероприятий занимают два уровня – третий и четвертый (этажи конференц-центра). Общая площадь помещений для проведения мероприятий насчитывает 1 357,4 кв.м., что достаточно, чтобы удовлетворить MICE спрос.</t>
  </si>
  <si>
    <t>Загородный комплекс отдыха "Кроны Кантри Клаб"</t>
  </si>
  <si>
    <t>Приморский край,  Владивостокский городской округ, г.Владивосток, ул.Маковского, 224</t>
  </si>
  <si>
    <t>Строительство и эксплуатация  загородного комплекса отдыха состоящего из: водно-оздоровительного комплекса Orient Style SPA, гостинично- ресторанного комплекса, гриль парка.
1. Водно-оздоровительный комплекс представляет собой большое здание площадью застройки 5 400 кв.м., состоящее из трех этажей. Комплекс включает большой зал с общим бассейном, фуд-корт и мужскую и женскую сауны с различными видами парилок, бассейнами, массажными кабинетами и спа-процедурами.
2. Гриль-парк - территория лесопарковой зоны с беседками, газонами и дорожками. Парк служит для отдыха на открытой территории и чистом воздухе. Дополнительно территория включает элементы природного ландшафтного дизайна в лесопарковых зонах и газонах.
3. Гостинично-ресторанный комплкс. Включает ресторан с открытой верандой и банкетной площадкой; гостиничные номера эконом-класса и класса люкс, конференц-зал, каминный зал, детскую игровую зону.</t>
  </si>
  <si>
    <t>ООО "Премьер"</t>
  </si>
  <si>
    <t>Создание "Экофермы и рыбные пруды"</t>
  </si>
  <si>
    <t>Приморский край,  Михайловский муниципальный район, с.Тарасовка</t>
  </si>
  <si>
    <t>2016-2022</t>
  </si>
  <si>
    <t>Развитие сети сельского туризма посредством строительства объектов туристической потребности, оформление земельного участка.</t>
  </si>
  <si>
    <t>ООО "Изумрудная долина"</t>
  </si>
  <si>
    <t>Создание "Сафари - парка", базы отдыха</t>
  </si>
  <si>
    <t>Приморский край,  Михайловский муниципальный район, с.Отрадное</t>
  </si>
  <si>
    <t>Развитие сети туризма посредством строительства объектов туристической потребности. / оформление земельного участка.</t>
  </si>
  <si>
    <t>Создание и развитие сети экологических гостиниц для семейного отдыха (3 звезды)</t>
  </si>
  <si>
    <t>Приморский край, 
Хасанский Муниципальный район, коса Назимова</t>
  </si>
  <si>
    <t xml:space="preserve">Развитие сети экологических гостиниц для семейного отдыха (3 звезды)
Развитие рекреационного туризма, комплексное развитие туристической инфраструктуры. Планируется строительство15 домов на 106 гостей с соответствующими объектами инфраструктуры </t>
  </si>
  <si>
    <t>автомобильна дорога, электроснабжение</t>
  </si>
  <si>
    <t xml:space="preserve">
ООО «Кедр Плюс»</t>
  </si>
  <si>
    <t>Строительство гольф-клуба "Гольф кантри клаб"</t>
  </si>
  <si>
    <t>Планируется создание гольф-клуба, обладающего чемпионским 18-луночным гольф-полем, которое будет спроектировано на самом высоком уровне и будет соответствовать требованиям для проведения любительских и профессиональных турниров международной категории. Создание гольф-клуба повысит туристическую привлекательность.</t>
  </si>
  <si>
    <t>LSNetworks Co., Ltd.</t>
  </si>
  <si>
    <t>Гостинично – жилой комплекс «Дом в море»</t>
  </si>
  <si>
    <t>Приморский край Владивостокский городской округ</t>
  </si>
  <si>
    <t>2017 - 2020</t>
  </si>
  <si>
    <t>2 633, 73</t>
  </si>
  <si>
    <t xml:space="preserve">Гостинично-жилой комплекс, окруженный водой с 3х сторон. </t>
  </si>
  <si>
    <t>электроснабжение, газоснабжение, водоснабжение , автомобильная дорога</t>
  </si>
  <si>
    <t>ООО "Кью И"</t>
  </si>
  <si>
    <t>Строительство картодрома в г. Лесозаводске</t>
  </si>
  <si>
    <t xml:space="preserve">Улучшение спортивной инфраструктуры. </t>
  </si>
  <si>
    <t>Приморский край Лесозаводский городской округ</t>
  </si>
  <si>
    <t>2019 - 2022</t>
  </si>
  <si>
    <t>Защита населения от наводнений Лесозаводского городского округа</t>
  </si>
  <si>
    <t>Охрана окружающей среды</t>
  </si>
  <si>
    <t>Реконструкция водозабора и станции водоподготовки Лесозаводского городского округа</t>
  </si>
  <si>
    <t>Развитие жилищно - комунального хозяйства и благоустройство</t>
  </si>
  <si>
    <t>Планируемые объекты инфраструктуры ЛГО  на 2017-2022 годы</t>
  </si>
</sst>
</file>

<file path=xl/styles.xml><?xml version="1.0" encoding="utf-8"?>
<styleSheet xmlns="http://schemas.openxmlformats.org/spreadsheetml/2006/main">
  <numFmts count="10">
    <numFmt numFmtId="43" formatCode="_-* #,##0.00\ _₽_-;\-* #,##0.00\ _₽_-;_-* &quot;-&quot;??\ _₽_-;_-@_-"/>
    <numFmt numFmtId="164" formatCode="#,##0.00_ ;\-#,##0.00\ "/>
    <numFmt numFmtId="165" formatCode="_-* #,##0.00_р_._-;\-* #,##0.00_р_._-;_-* &quot;-&quot;??_р_._-;_-@_-"/>
    <numFmt numFmtId="166" formatCode="0.000"/>
    <numFmt numFmtId="167" formatCode="#,##0\ \ \ ;\-#,##0"/>
    <numFmt numFmtId="168" formatCode="#,##0.00\ ;\-#,##0.00"/>
    <numFmt numFmtId="169" formatCode="#,##0.00\ \ \ ;\-#,##0.00"/>
    <numFmt numFmtId="170" formatCode="0.0"/>
    <numFmt numFmtId="171" formatCode="#,##0\ ;\-#,##0"/>
    <numFmt numFmtId="172" formatCode="#,##0.000"/>
  </numFmts>
  <fonts count="25">
    <font>
      <sz val="11"/>
      <color theme="1"/>
      <name val="Calibri"/>
      <charset val="134"/>
      <scheme val="minor"/>
    </font>
    <font>
      <sz val="12"/>
      <color indexed="8"/>
      <name val="Times New Roman"/>
      <charset val="204"/>
    </font>
    <font>
      <b/>
      <sz val="12"/>
      <color rgb="FF000000"/>
      <name val="Times New Roman"/>
      <charset val="204"/>
    </font>
    <font>
      <sz val="10"/>
      <color rgb="FF000000"/>
      <name val="Arial"/>
      <charset val="204"/>
    </font>
    <font>
      <sz val="12"/>
      <color rgb="FF000000"/>
      <name val="Times New Roman"/>
      <charset val="204"/>
    </font>
    <font>
      <sz val="12"/>
      <color theme="1"/>
      <name val="Times New Roman"/>
      <charset val="204"/>
    </font>
    <font>
      <b/>
      <sz val="12"/>
      <color indexed="8"/>
      <name val="Times New Roman"/>
      <charset val="204"/>
    </font>
    <font>
      <b/>
      <sz val="12"/>
      <color rgb="FFFF0000"/>
      <name val="Times New Roman"/>
      <charset val="204"/>
    </font>
    <font>
      <sz val="12"/>
      <name val="Times New Roman"/>
      <charset val="204"/>
    </font>
    <font>
      <b/>
      <sz val="14"/>
      <color rgb="FF000000"/>
      <name val="Times New Roman"/>
      <charset val="204"/>
    </font>
    <font>
      <sz val="14"/>
      <color rgb="FF000000"/>
      <name val="Times New Roman"/>
      <charset val="204"/>
    </font>
    <font>
      <sz val="10"/>
      <color rgb="FF000000"/>
      <name val="Times New Roman"/>
      <charset val="204"/>
    </font>
    <font>
      <b/>
      <sz val="12"/>
      <color indexed="63"/>
      <name val="Times New Roman"/>
      <charset val="204"/>
    </font>
    <font>
      <sz val="10"/>
      <color indexed="8"/>
      <name val="Times New Roman"/>
      <charset val="204"/>
    </font>
    <font>
      <sz val="11"/>
      <color indexed="8"/>
      <name val="Times New Roman"/>
      <charset val="204"/>
    </font>
    <font>
      <b/>
      <sz val="12"/>
      <color theme="1"/>
      <name val="Times New Roman"/>
      <charset val="204"/>
    </font>
    <font>
      <b/>
      <sz val="14"/>
      <color indexed="8"/>
      <name val="Times New Roman"/>
      <charset val="204"/>
    </font>
    <font>
      <sz val="14"/>
      <color indexed="8"/>
      <name val="Times New Roman"/>
      <charset val="204"/>
    </font>
    <font>
      <sz val="14"/>
      <color theme="1"/>
      <name val="Times New Roman"/>
      <charset val="204"/>
    </font>
    <font>
      <sz val="14"/>
      <name val="Times New Roman"/>
      <charset val="204"/>
    </font>
    <font>
      <sz val="14"/>
      <color indexed="8"/>
      <name val="Calibri"/>
      <charset val="204"/>
    </font>
    <font>
      <sz val="11"/>
      <color theme="1"/>
      <name val="Calibri"/>
      <charset val="204"/>
      <scheme val="minor"/>
    </font>
    <font>
      <sz val="10"/>
      <color indexed="8"/>
      <name val="Arial"/>
      <charset val="204"/>
    </font>
    <font>
      <sz val="11"/>
      <color theme="1"/>
      <name val="Calibri"/>
      <charset val="134"/>
      <scheme val="minor"/>
    </font>
    <font>
      <sz val="14"/>
      <color rgb="FF000000"/>
      <name val="Times New Roman"/>
      <family val="1"/>
      <charset val="204"/>
    </font>
  </fonts>
  <fills count="5">
    <fill>
      <patternFill patternType="none"/>
    </fill>
    <fill>
      <patternFill patternType="gray125"/>
    </fill>
    <fill>
      <patternFill patternType="solid">
        <fgColor rgb="FF92D050"/>
        <bgColor indexed="64"/>
      </patternFill>
    </fill>
    <fill>
      <patternFill patternType="solid">
        <fgColor theme="4" tint="0.79992065187536243"/>
        <bgColor indexed="64"/>
      </patternFill>
    </fill>
    <fill>
      <patternFill patternType="solid">
        <fgColor theme="0"/>
        <bgColor indexed="64"/>
      </patternFill>
    </fill>
  </fills>
  <borders count="10">
    <border>
      <left/>
      <right/>
      <top/>
      <bottom/>
      <diagonal/>
    </border>
    <border>
      <left style="thin">
        <color indexed="8"/>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9">
    <xf numFmtId="0" fontId="0" fillId="0" borderId="0"/>
    <xf numFmtId="0" fontId="3" fillId="0" borderId="0"/>
    <xf numFmtId="43" fontId="23" fillId="0" borderId="0" applyFont="0" applyFill="0" applyBorder="0" applyAlignment="0" applyProtection="0"/>
    <xf numFmtId="0" fontId="21" fillId="0" borderId="0"/>
    <xf numFmtId="0" fontId="21" fillId="0" borderId="0"/>
    <xf numFmtId="0" fontId="3" fillId="0" borderId="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cellStyleXfs>
  <cellXfs count="266">
    <xf numFmtId="0" fontId="0" fillId="0" borderId="0" xfId="0"/>
    <xf numFmtId="0" fontId="1" fillId="0" borderId="0" xfId="5" applyFont="1" applyAlignment="1">
      <alignment vertical="center"/>
    </xf>
    <xf numFmtId="0" fontId="2" fillId="0" borderId="0" xfId="5" applyFont="1" applyFill="1" applyAlignment="1">
      <alignment vertical="center"/>
    </xf>
    <xf numFmtId="0" fontId="3" fillId="0" borderId="0" xfId="5" applyAlignment="1">
      <alignment wrapText="1"/>
    </xf>
    <xf numFmtId="0" fontId="1" fillId="0" borderId="0" xfId="5" applyFont="1" applyFill="1" applyAlignment="1">
      <alignment vertical="center"/>
    </xf>
    <xf numFmtId="0" fontId="1" fillId="0" borderId="0" xfId="5" applyFont="1" applyBorder="1" applyAlignment="1">
      <alignment vertical="center"/>
    </xf>
    <xf numFmtId="0" fontId="4" fillId="0" borderId="0" xfId="5" applyFont="1" applyAlignment="1">
      <alignment vertical="center" wrapText="1"/>
    </xf>
    <xf numFmtId="0" fontId="4" fillId="0" borderId="0" xfId="5" applyFont="1" applyAlignment="1">
      <alignment vertical="center"/>
    </xf>
    <xf numFmtId="0" fontId="5" fillId="0" borderId="0" xfId="5" applyFont="1" applyFill="1" applyAlignment="1">
      <alignment vertical="center"/>
    </xf>
    <xf numFmtId="0" fontId="4" fillId="0" borderId="0" xfId="5" applyFont="1" applyFill="1" applyAlignment="1">
      <alignment vertical="center" wrapText="1"/>
    </xf>
    <xf numFmtId="0" fontId="5" fillId="0" borderId="0" xfId="5" applyFont="1" applyAlignment="1">
      <alignment vertical="center"/>
    </xf>
    <xf numFmtId="0" fontId="4" fillId="0" borderId="0" xfId="5" applyFont="1" applyAlignment="1">
      <alignment horizontal="center" vertical="center"/>
    </xf>
    <xf numFmtId="0" fontId="4" fillId="0" borderId="0" xfId="5" applyFont="1" applyFill="1" applyAlignment="1">
      <alignment horizontal="center" vertical="center"/>
    </xf>
    <xf numFmtId="0" fontId="4" fillId="0" borderId="0" xfId="5" applyFont="1" applyFill="1" applyAlignment="1">
      <alignment horizontal="left" vertical="center"/>
    </xf>
    <xf numFmtId="0" fontId="4" fillId="0" borderId="0" xfId="5" applyFont="1" applyFill="1" applyAlignment="1">
      <alignment horizontal="right" vertical="center"/>
    </xf>
    <xf numFmtId="0" fontId="1" fillId="0" borderId="0" xfId="5" applyFont="1" applyFill="1" applyBorder="1" applyAlignment="1">
      <alignment horizontal="center" vertical="center"/>
    </xf>
    <xf numFmtId="0" fontId="4" fillId="0" borderId="0" xfId="5" applyFont="1" applyFill="1" applyBorder="1" applyAlignment="1">
      <alignment vertical="center"/>
    </xf>
    <xf numFmtId="0" fontId="4" fillId="0" borderId="0" xfId="5" applyFont="1" applyFill="1" applyAlignment="1">
      <alignment vertical="center"/>
    </xf>
    <xf numFmtId="0" fontId="1" fillId="2" borderId="3" xfId="5" applyFont="1" applyFill="1" applyBorder="1" applyAlignment="1">
      <alignment horizontal="center" vertical="center" wrapText="1"/>
    </xf>
    <xf numFmtId="0" fontId="1" fillId="0" borderId="3" xfId="5" applyFont="1" applyFill="1" applyBorder="1" applyAlignment="1">
      <alignment horizontal="center" vertical="center" shrinkToFit="1"/>
    </xf>
    <xf numFmtId="0" fontId="1" fillId="0" borderId="3" xfId="5" applyFont="1" applyFill="1" applyBorder="1" applyAlignment="1">
      <alignment horizontal="left" vertical="center" wrapText="1"/>
    </xf>
    <xf numFmtId="0" fontId="1" fillId="0" borderId="3" xfId="5" applyFont="1" applyFill="1" applyBorder="1" applyAlignment="1">
      <alignment horizontal="center" vertical="center" wrapText="1"/>
    </xf>
    <xf numFmtId="2" fontId="1" fillId="0" borderId="3" xfId="5" applyNumberFormat="1" applyFont="1" applyFill="1" applyBorder="1" applyAlignment="1">
      <alignment horizontal="right" vertical="center" wrapText="1"/>
    </xf>
    <xf numFmtId="0" fontId="4" fillId="0" borderId="3" xfId="5" applyFont="1" applyFill="1" applyBorder="1" applyAlignment="1">
      <alignment horizontal="left" vertical="center" wrapText="1"/>
    </xf>
    <xf numFmtId="0" fontId="4" fillId="0" borderId="3" xfId="5" applyFont="1" applyFill="1" applyBorder="1" applyAlignment="1">
      <alignment horizontal="center" vertical="center"/>
    </xf>
    <xf numFmtId="2" fontId="4" fillId="0" borderId="3" xfId="5" applyNumberFormat="1" applyFont="1" applyFill="1" applyBorder="1" applyAlignment="1">
      <alignment horizontal="right" vertical="center"/>
    </xf>
    <xf numFmtId="0" fontId="4" fillId="0" borderId="3" xfId="5" applyFont="1" applyBorder="1" applyAlignment="1">
      <alignment horizontal="left" vertical="center" wrapText="1"/>
    </xf>
    <xf numFmtId="4" fontId="4" fillId="0" borderId="3" xfId="5" applyNumberFormat="1" applyFont="1" applyFill="1" applyBorder="1" applyAlignment="1">
      <alignment horizontal="right" vertical="center"/>
    </xf>
    <xf numFmtId="0" fontId="4" fillId="0" borderId="6" xfId="5" applyFont="1" applyFill="1" applyBorder="1" applyAlignment="1">
      <alignment horizontal="left" vertical="center" wrapText="1"/>
    </xf>
    <xf numFmtId="0" fontId="4" fillId="4" borderId="6" xfId="5" applyFont="1" applyFill="1" applyBorder="1" applyAlignment="1">
      <alignment horizontal="center" vertical="center"/>
    </xf>
    <xf numFmtId="0" fontId="1" fillId="0" borderId="6" xfId="5" applyFont="1" applyFill="1" applyBorder="1" applyAlignment="1">
      <alignment horizontal="left" vertical="center" wrapText="1"/>
    </xf>
    <xf numFmtId="4" fontId="4" fillId="0" borderId="6" xfId="5" applyNumberFormat="1" applyFont="1" applyFill="1" applyBorder="1" applyAlignment="1">
      <alignment horizontal="right" vertical="center"/>
    </xf>
    <xf numFmtId="0" fontId="4" fillId="4" borderId="3" xfId="5" applyFont="1" applyFill="1" applyBorder="1" applyAlignment="1">
      <alignment horizontal="left" vertical="center" wrapText="1"/>
    </xf>
    <xf numFmtId="0" fontId="1" fillId="4" borderId="3" xfId="5" applyFont="1" applyFill="1" applyBorder="1" applyAlignment="1">
      <alignment horizontal="left" vertical="center" wrapText="1"/>
    </xf>
    <xf numFmtId="0" fontId="1" fillId="0" borderId="3" xfId="5" applyFont="1" applyFill="1" applyBorder="1" applyAlignment="1">
      <alignment horizontal="center" vertical="center"/>
    </xf>
    <xf numFmtId="4" fontId="1" fillId="0" borderId="3" xfId="5" applyNumberFormat="1" applyFont="1" applyFill="1" applyBorder="1" applyAlignment="1">
      <alignment horizontal="right" vertical="center"/>
    </xf>
    <xf numFmtId="2" fontId="4" fillId="4" borderId="3" xfId="5" applyNumberFormat="1" applyFont="1" applyFill="1" applyBorder="1" applyAlignment="1">
      <alignment horizontal="right" vertical="center"/>
    </xf>
    <xf numFmtId="0" fontId="4" fillId="4" borderId="3" xfId="5" applyFont="1" applyFill="1" applyBorder="1" applyAlignment="1">
      <alignment horizontal="center" vertical="center"/>
    </xf>
    <xf numFmtId="0" fontId="6" fillId="0" borderId="3" xfId="5" applyFont="1" applyFill="1" applyBorder="1" applyAlignment="1">
      <alignment horizontal="center" vertical="center" shrinkToFit="1"/>
    </xf>
    <xf numFmtId="0" fontId="4" fillId="0" borderId="3" xfId="5" applyFont="1" applyFill="1" applyBorder="1" applyAlignment="1">
      <alignment horizontal="left" vertical="center"/>
    </xf>
    <xf numFmtId="0" fontId="4" fillId="0" borderId="3" xfId="5" applyFont="1" applyFill="1" applyBorder="1" applyAlignment="1">
      <alignment horizontal="right" vertical="center"/>
    </xf>
    <xf numFmtId="0" fontId="6" fillId="0" borderId="3" xfId="5" applyFont="1" applyFill="1" applyBorder="1" applyAlignment="1">
      <alignment horizontal="left" vertical="center" wrapText="1"/>
    </xf>
    <xf numFmtId="4" fontId="6" fillId="0" borderId="3" xfId="5" applyNumberFormat="1" applyFont="1" applyFill="1" applyBorder="1" applyAlignment="1">
      <alignment horizontal="right" vertical="center" wrapText="1"/>
    </xf>
    <xf numFmtId="4" fontId="1" fillId="0" borderId="3" xfId="5" applyNumberFormat="1" applyFont="1" applyFill="1" applyBorder="1" applyAlignment="1">
      <alignment horizontal="right" vertical="center" wrapText="1"/>
    </xf>
    <xf numFmtId="0" fontId="6" fillId="4" borderId="3" xfId="5" applyFont="1" applyFill="1" applyBorder="1" applyAlignment="1">
      <alignment horizontal="left" vertical="center" wrapText="1"/>
    </xf>
    <xf numFmtId="0" fontId="6" fillId="0" borderId="3" xfId="5" applyFont="1" applyFill="1" applyBorder="1" applyAlignment="1">
      <alignment horizontal="center" vertical="center"/>
    </xf>
    <xf numFmtId="0" fontId="6" fillId="0" borderId="3" xfId="5" applyFont="1" applyFill="1" applyBorder="1" applyAlignment="1">
      <alignment horizontal="left" vertical="center"/>
    </xf>
    <xf numFmtId="4" fontId="1" fillId="0" borderId="3" xfId="4" applyNumberFormat="1" applyFont="1" applyFill="1" applyBorder="1" applyAlignment="1">
      <alignment horizontal="right" vertical="center" wrapText="1"/>
    </xf>
    <xf numFmtId="4" fontId="6" fillId="0" borderId="3" xfId="5" applyNumberFormat="1" applyFont="1" applyFill="1" applyBorder="1" applyAlignment="1">
      <alignment horizontal="right" vertical="center"/>
    </xf>
    <xf numFmtId="168" fontId="6" fillId="0" borderId="3" xfId="5" applyNumberFormat="1" applyFont="1" applyFill="1" applyBorder="1" applyAlignment="1">
      <alignment horizontal="right" vertical="center"/>
    </xf>
    <xf numFmtId="169" fontId="6" fillId="0" borderId="3" xfId="5" applyNumberFormat="1" applyFont="1" applyFill="1" applyBorder="1" applyAlignment="1">
      <alignment horizontal="right" vertical="center" wrapText="1"/>
    </xf>
    <xf numFmtId="0" fontId="6" fillId="0" borderId="3" xfId="5" applyFont="1" applyFill="1" applyBorder="1" applyAlignment="1">
      <alignment horizontal="center" vertical="center" wrapText="1"/>
    </xf>
    <xf numFmtId="2" fontId="4" fillId="0" borderId="3" xfId="5" applyNumberFormat="1" applyFont="1" applyFill="1" applyBorder="1" applyAlignment="1">
      <alignment horizontal="right" vertical="center" wrapText="1"/>
    </xf>
    <xf numFmtId="0" fontId="4" fillId="0" borderId="3" xfId="5" applyFont="1" applyFill="1" applyBorder="1" applyAlignment="1">
      <alignment horizontal="center" vertical="center" wrapText="1"/>
    </xf>
    <xf numFmtId="0" fontId="4" fillId="0" borderId="3" xfId="5" applyFont="1" applyBorder="1" applyAlignment="1">
      <alignment horizontal="center" vertical="center" wrapText="1"/>
    </xf>
    <xf numFmtId="2" fontId="4" fillId="0" borderId="3" xfId="5" applyNumberFormat="1" applyFont="1" applyBorder="1" applyAlignment="1">
      <alignment horizontal="right" vertical="center" wrapText="1"/>
    </xf>
    <xf numFmtId="0" fontId="4" fillId="0" borderId="3" xfId="5" applyFont="1" applyBorder="1" applyAlignment="1">
      <alignment horizontal="center" vertical="center"/>
    </xf>
    <xf numFmtId="170" fontId="4" fillId="0" borderId="3" xfId="5" applyNumberFormat="1" applyFont="1" applyBorder="1" applyAlignment="1">
      <alignment horizontal="right" vertical="center"/>
    </xf>
    <xf numFmtId="3" fontId="6" fillId="0" borderId="3" xfId="5" applyNumberFormat="1" applyFont="1" applyFill="1" applyBorder="1" applyAlignment="1">
      <alignment horizontal="right" vertical="center" wrapText="1"/>
    </xf>
    <xf numFmtId="0" fontId="1" fillId="4" borderId="3" xfId="5" applyFont="1" applyFill="1" applyBorder="1" applyAlignment="1">
      <alignment horizontal="center" vertical="center" wrapText="1"/>
    </xf>
    <xf numFmtId="167" fontId="1" fillId="0" borderId="3" xfId="5" applyNumberFormat="1" applyFont="1" applyFill="1" applyBorder="1" applyAlignment="1">
      <alignment horizontal="center" vertical="center" wrapText="1"/>
    </xf>
    <xf numFmtId="168" fontId="1" fillId="0" borderId="3" xfId="5" applyNumberFormat="1" applyFont="1" applyFill="1" applyBorder="1" applyAlignment="1">
      <alignment vertical="center"/>
    </xf>
    <xf numFmtId="0" fontId="7" fillId="0" borderId="0" xfId="5" applyFont="1" applyFill="1" applyBorder="1" applyAlignment="1">
      <alignment horizontal="center" vertical="center"/>
    </xf>
    <xf numFmtId="0" fontId="1" fillId="4" borderId="3" xfId="5" applyFont="1" applyFill="1" applyBorder="1" applyAlignment="1">
      <alignment horizontal="center" vertical="center"/>
    </xf>
    <xf numFmtId="0" fontId="1" fillId="0" borderId="6" xfId="5" applyFont="1" applyFill="1" applyBorder="1" applyAlignment="1">
      <alignment horizontal="center" vertical="center" wrapText="1"/>
    </xf>
    <xf numFmtId="0" fontId="8" fillId="0" borderId="3" xfId="5" applyFont="1" applyFill="1" applyBorder="1" applyAlignment="1">
      <alignment horizontal="left" vertical="center" wrapText="1"/>
    </xf>
    <xf numFmtId="0" fontId="2" fillId="0" borderId="0" xfId="5" applyFont="1" applyFill="1" applyBorder="1" applyAlignment="1">
      <alignment vertical="center"/>
    </xf>
    <xf numFmtId="0" fontId="1" fillId="0" borderId="3" xfId="4" applyFont="1" applyFill="1" applyBorder="1" applyAlignment="1">
      <alignment horizontal="left" vertical="center" wrapText="1"/>
    </xf>
    <xf numFmtId="0" fontId="1" fillId="0" borderId="0" xfId="5" applyFont="1" applyFill="1" applyBorder="1" applyAlignment="1">
      <alignment vertical="center"/>
    </xf>
    <xf numFmtId="0" fontId="1" fillId="0" borderId="3" xfId="5" applyFont="1" applyFill="1" applyBorder="1" applyAlignment="1">
      <alignment horizontal="left" vertical="center"/>
    </xf>
    <xf numFmtId="0" fontId="5" fillId="0" borderId="3" xfId="5" applyFont="1" applyFill="1" applyBorder="1" applyAlignment="1">
      <alignment horizontal="center" vertical="center"/>
    </xf>
    <xf numFmtId="0" fontId="1" fillId="0" borderId="0" xfId="5" applyFont="1" applyBorder="1" applyAlignment="1">
      <alignment vertical="center" wrapText="1"/>
    </xf>
    <xf numFmtId="3" fontId="1" fillId="0" borderId="3" xfId="5" applyNumberFormat="1" applyFont="1" applyFill="1" applyBorder="1" applyAlignment="1">
      <alignment horizontal="center" vertical="center" wrapText="1"/>
    </xf>
    <xf numFmtId="4" fontId="4" fillId="0" borderId="3" xfId="5" applyNumberFormat="1" applyFont="1" applyBorder="1" applyAlignment="1">
      <alignment horizontal="right" vertical="center" wrapText="1"/>
    </xf>
    <xf numFmtId="0" fontId="1" fillId="0" borderId="3" xfId="1" applyFont="1" applyFill="1" applyBorder="1" applyAlignment="1">
      <alignment horizontal="center" vertical="center"/>
    </xf>
    <xf numFmtId="0" fontId="1" fillId="0" borderId="3" xfId="1" applyFont="1" applyFill="1" applyBorder="1" applyAlignment="1">
      <alignment horizontal="left" vertical="center" wrapText="1"/>
    </xf>
    <xf numFmtId="4" fontId="1" fillId="0" borderId="3" xfId="1" applyNumberFormat="1" applyFont="1" applyFill="1" applyBorder="1" applyAlignment="1">
      <alignment horizontal="right" vertical="center" wrapText="1"/>
    </xf>
    <xf numFmtId="3" fontId="1" fillId="0" borderId="3" xfId="1" applyNumberFormat="1" applyFont="1" applyFill="1" applyBorder="1" applyAlignment="1">
      <alignment horizontal="center" vertical="center" wrapText="1"/>
    </xf>
    <xf numFmtId="168" fontId="1" fillId="0" borderId="3" xfId="5" applyNumberFormat="1" applyFont="1" applyFill="1" applyBorder="1" applyAlignment="1">
      <alignment horizontal="right" vertical="center"/>
    </xf>
    <xf numFmtId="2" fontId="1" fillId="0" borderId="3" xfId="5" applyNumberFormat="1" applyFont="1" applyFill="1" applyBorder="1" applyAlignment="1">
      <alignment horizontal="right" vertical="center"/>
    </xf>
    <xf numFmtId="0" fontId="4" fillId="0" borderId="4" xfId="5" applyFont="1" applyFill="1" applyBorder="1" applyAlignment="1">
      <alignment horizontal="center" vertical="center"/>
    </xf>
    <xf numFmtId="0" fontId="4" fillId="0" borderId="3" xfId="5" applyFont="1" applyBorder="1" applyAlignment="1">
      <alignment horizontal="left" vertical="center"/>
    </xf>
    <xf numFmtId="2" fontId="4" fillId="0" borderId="3" xfId="5" applyNumberFormat="1" applyFont="1" applyBorder="1" applyAlignment="1">
      <alignment horizontal="right" vertical="center"/>
    </xf>
    <xf numFmtId="0" fontId="1" fillId="0" borderId="4" xfId="5" applyFont="1" applyFill="1" applyBorder="1" applyAlignment="1">
      <alignment horizontal="center" vertical="center"/>
    </xf>
    <xf numFmtId="168" fontId="4" fillId="0" borderId="3" xfId="5" applyNumberFormat="1" applyFont="1" applyFill="1" applyBorder="1" applyAlignment="1">
      <alignment horizontal="right" vertical="center"/>
    </xf>
    <xf numFmtId="0" fontId="9" fillId="0" borderId="3" xfId="5" applyFont="1" applyFill="1" applyBorder="1" applyAlignment="1">
      <alignment horizontal="left"/>
    </xf>
    <xf numFmtId="0" fontId="10" fillId="0" borderId="3" xfId="5" applyFont="1" applyFill="1" applyBorder="1" applyAlignment="1">
      <alignment horizontal="left"/>
    </xf>
    <xf numFmtId="0" fontId="10" fillId="0" borderId="3" xfId="5" applyFont="1" applyFill="1" applyBorder="1" applyAlignment="1">
      <alignment horizontal="center"/>
    </xf>
    <xf numFmtId="168" fontId="9" fillId="0" borderId="3" xfId="5" applyNumberFormat="1" applyFont="1" applyFill="1" applyBorder="1" applyAlignment="1">
      <alignment horizontal="right"/>
    </xf>
    <xf numFmtId="49" fontId="1" fillId="4" borderId="3" xfId="5" applyNumberFormat="1" applyFont="1" applyFill="1" applyBorder="1" applyAlignment="1">
      <alignment horizontal="center" vertical="center"/>
    </xf>
    <xf numFmtId="49" fontId="4" fillId="4" borderId="3" xfId="5" applyNumberFormat="1" applyFont="1" applyFill="1" applyBorder="1" applyAlignment="1">
      <alignment horizontal="center" vertical="center" wrapText="1"/>
    </xf>
    <xf numFmtId="169" fontId="6" fillId="0" borderId="3" xfId="5" applyNumberFormat="1" applyFont="1" applyFill="1" applyBorder="1" applyAlignment="1">
      <alignment horizontal="right" vertical="center"/>
    </xf>
    <xf numFmtId="4" fontId="1" fillId="4" borderId="3" xfId="5" applyNumberFormat="1" applyFont="1" applyFill="1" applyBorder="1" applyAlignment="1">
      <alignment horizontal="right" vertical="center" wrapText="1"/>
    </xf>
    <xf numFmtId="4" fontId="1" fillId="0" borderId="3" xfId="7" applyNumberFormat="1" applyFont="1" applyFill="1" applyBorder="1" applyAlignment="1">
      <alignment horizontal="right" vertical="center"/>
    </xf>
    <xf numFmtId="0" fontId="5" fillId="0" borderId="3" xfId="5" applyFont="1" applyBorder="1" applyAlignment="1">
      <alignment horizontal="left" vertical="center" wrapText="1"/>
    </xf>
    <xf numFmtId="0" fontId="5" fillId="0" borderId="3" xfId="5" applyFont="1" applyBorder="1" applyAlignment="1">
      <alignment horizontal="center" vertical="center"/>
    </xf>
    <xf numFmtId="4" fontId="4" fillId="0" borderId="3" xfId="5" applyNumberFormat="1" applyFont="1" applyBorder="1" applyAlignment="1">
      <alignment horizontal="right" vertical="center"/>
    </xf>
    <xf numFmtId="0" fontId="5" fillId="0" borderId="3" xfId="5" applyFont="1" applyBorder="1" applyAlignment="1">
      <alignment horizontal="center" vertical="center" wrapText="1"/>
    </xf>
    <xf numFmtId="170" fontId="1" fillId="0" borderId="3" xfId="5" applyNumberFormat="1" applyFont="1" applyFill="1" applyBorder="1" applyAlignment="1">
      <alignment horizontal="right" vertical="center"/>
    </xf>
    <xf numFmtId="170" fontId="4" fillId="0" borderId="3" xfId="5" applyNumberFormat="1" applyFont="1" applyFill="1" applyBorder="1" applyAlignment="1">
      <alignment horizontal="right" vertical="center"/>
    </xf>
    <xf numFmtId="0" fontId="4" fillId="0" borderId="3" xfId="5" applyFont="1" applyFill="1" applyBorder="1" applyAlignment="1">
      <alignment horizontal="left" wrapText="1"/>
    </xf>
    <xf numFmtId="0" fontId="4" fillId="0" borderId="3" xfId="5" applyFont="1" applyFill="1" applyBorder="1" applyAlignment="1">
      <alignment horizontal="center"/>
    </xf>
    <xf numFmtId="170" fontId="4" fillId="0" borderId="3" xfId="5" applyNumberFormat="1" applyFont="1" applyFill="1" applyBorder="1" applyAlignment="1">
      <alignment horizontal="right"/>
    </xf>
    <xf numFmtId="0" fontId="1" fillId="0" borderId="3" xfId="5" applyFont="1" applyFill="1" applyBorder="1" applyAlignment="1">
      <alignment horizontal="center" wrapText="1"/>
    </xf>
    <xf numFmtId="0" fontId="1" fillId="0" borderId="3" xfId="5" applyFont="1" applyFill="1" applyBorder="1" applyAlignment="1">
      <alignment horizontal="right" vertical="center" wrapText="1"/>
    </xf>
    <xf numFmtId="3" fontId="1" fillId="0" borderId="3" xfId="5" applyNumberFormat="1" applyFont="1" applyFill="1" applyBorder="1" applyAlignment="1">
      <alignment horizontal="center" vertical="center"/>
    </xf>
    <xf numFmtId="0" fontId="1" fillId="0" borderId="3" xfId="1" applyFont="1" applyFill="1" applyBorder="1" applyAlignment="1">
      <alignment horizontal="center" vertical="center" wrapText="1"/>
    </xf>
    <xf numFmtId="0" fontId="4" fillId="0" borderId="0" xfId="1" applyFont="1" applyFill="1" applyBorder="1" applyAlignment="1">
      <alignment vertical="center"/>
    </xf>
    <xf numFmtId="0" fontId="4" fillId="0" borderId="0" xfId="1" applyFont="1" applyFill="1" applyAlignment="1">
      <alignment vertical="center"/>
    </xf>
    <xf numFmtId="0" fontId="5" fillId="0" borderId="0" xfId="5" applyFont="1" applyFill="1" applyBorder="1" applyAlignment="1">
      <alignment vertical="center"/>
    </xf>
    <xf numFmtId="0" fontId="4" fillId="0" borderId="4" xfId="5" applyFont="1" applyFill="1" applyBorder="1" applyAlignment="1">
      <alignment horizontal="left" vertical="center" wrapText="1"/>
    </xf>
    <xf numFmtId="0" fontId="11" fillId="0" borderId="3" xfId="5" applyFont="1" applyFill="1" applyBorder="1" applyAlignment="1">
      <alignment horizontal="center" vertical="center"/>
    </xf>
    <xf numFmtId="171" fontId="1" fillId="0" borderId="3" xfId="5" applyNumberFormat="1" applyFont="1" applyFill="1" applyBorder="1" applyAlignment="1">
      <alignment horizontal="center" vertical="center"/>
    </xf>
    <xf numFmtId="0" fontId="12" fillId="4" borderId="3" xfId="5" applyFont="1" applyFill="1" applyBorder="1" applyAlignment="1">
      <alignment horizontal="center" vertical="center" wrapText="1"/>
    </xf>
    <xf numFmtId="0" fontId="12" fillId="0" borderId="3" xfId="5" applyFont="1" applyFill="1" applyBorder="1" applyAlignment="1">
      <alignment horizontal="center" vertical="center" wrapText="1"/>
    </xf>
    <xf numFmtId="0" fontId="5" fillId="0" borderId="3" xfId="5" applyFont="1" applyBorder="1" applyAlignment="1">
      <alignment horizontal="left" vertical="center"/>
    </xf>
    <xf numFmtId="2" fontId="1" fillId="0" borderId="3" xfId="5" applyNumberFormat="1" applyFont="1" applyFill="1" applyBorder="1" applyAlignment="1">
      <alignment horizontal="left" vertical="center" wrapText="1"/>
    </xf>
    <xf numFmtId="165" fontId="1" fillId="0" borderId="3" xfId="7" applyFont="1" applyFill="1" applyBorder="1" applyAlignment="1">
      <alignment horizontal="right" vertical="center" wrapText="1"/>
    </xf>
    <xf numFmtId="0" fontId="4" fillId="0" borderId="0" xfId="5" applyFont="1" applyFill="1" applyAlignment="1">
      <alignment horizontal="left" vertical="center" wrapText="1"/>
    </xf>
    <xf numFmtId="0" fontId="8" fillId="0" borderId="3" xfId="5" applyFont="1" applyFill="1" applyBorder="1" applyAlignment="1">
      <alignment horizontal="center" vertical="center" wrapText="1"/>
    </xf>
    <xf numFmtId="169" fontId="1" fillId="0" borderId="3" xfId="5" applyNumberFormat="1" applyFont="1" applyFill="1" applyBorder="1" applyAlignment="1">
      <alignment horizontal="right" vertical="center" wrapText="1"/>
    </xf>
    <xf numFmtId="0" fontId="13" fillId="0" borderId="3" xfId="5" applyFont="1" applyFill="1" applyBorder="1" applyAlignment="1">
      <alignment horizontal="left" vertical="center" wrapText="1"/>
    </xf>
    <xf numFmtId="0" fontId="14" fillId="0" borderId="3" xfId="5" applyNumberFormat="1" applyFont="1" applyFill="1" applyBorder="1" applyAlignment="1" applyProtection="1">
      <alignment horizontal="left" vertical="center" wrapText="1"/>
      <protection locked="0"/>
    </xf>
    <xf numFmtId="164" fontId="1" fillId="0" borderId="3" xfId="7" applyNumberFormat="1" applyFont="1" applyFill="1" applyBorder="1" applyAlignment="1">
      <alignment horizontal="right" vertical="center"/>
    </xf>
    <xf numFmtId="170" fontId="1" fillId="0" borderId="3" xfId="5" applyNumberFormat="1" applyFont="1" applyFill="1" applyBorder="1" applyAlignment="1">
      <alignment horizontal="center" vertical="center" wrapText="1"/>
    </xf>
    <xf numFmtId="0" fontId="15" fillId="0" borderId="3" xfId="5" applyFont="1" applyBorder="1" applyAlignment="1">
      <alignment horizontal="center" vertical="center" wrapText="1"/>
    </xf>
    <xf numFmtId="0" fontId="1" fillId="0" borderId="0" xfId="5" applyFont="1" applyFill="1" applyAlignment="1">
      <alignment horizontal="center" vertical="center"/>
    </xf>
    <xf numFmtId="0" fontId="4" fillId="0" borderId="0" xfId="5" applyFont="1" applyFill="1" applyBorder="1" applyAlignment="1">
      <alignment horizontal="center" vertical="center"/>
    </xf>
    <xf numFmtId="0" fontId="17" fillId="2" borderId="3"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16" fillId="0" borderId="3" xfId="0" applyFont="1" applyFill="1" applyBorder="1" applyAlignment="1">
      <alignment horizontal="center" vertical="center" wrapText="1"/>
    </xf>
    <xf numFmtId="4" fontId="16"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xf>
    <xf numFmtId="0" fontId="10" fillId="0" borderId="3" xfId="0" applyFont="1" applyBorder="1" applyAlignment="1">
      <alignment horizontal="left" vertical="center" wrapText="1"/>
    </xf>
    <xf numFmtId="0" fontId="17" fillId="0" borderId="3" xfId="0" applyFont="1" applyFill="1" applyBorder="1" applyAlignment="1">
      <alignment vertical="center" wrapText="1"/>
    </xf>
    <xf numFmtId="4" fontId="17" fillId="0" borderId="3" xfId="0" applyNumberFormat="1" applyFont="1" applyFill="1" applyBorder="1" applyAlignment="1">
      <alignment horizontal="center" vertical="center"/>
    </xf>
    <xf numFmtId="0" fontId="17" fillId="0" borderId="3" xfId="0" applyFont="1" applyFill="1" applyBorder="1" applyAlignment="1">
      <alignment horizontal="left" vertical="center" wrapText="1"/>
    </xf>
    <xf numFmtId="4" fontId="17" fillId="0" borderId="3" xfId="0" applyNumberFormat="1" applyFont="1" applyFill="1" applyBorder="1" applyAlignment="1">
      <alignment horizontal="center" vertical="center" wrapText="1"/>
    </xf>
    <xf numFmtId="0" fontId="17" fillId="0" borderId="3" xfId="0" applyFont="1" applyFill="1" applyBorder="1" applyAlignment="1">
      <alignment vertical="center" wrapText="1"/>
    </xf>
    <xf numFmtId="172" fontId="17" fillId="0" borderId="3" xfId="0" applyNumberFormat="1" applyFont="1" applyFill="1" applyBorder="1" applyAlignment="1">
      <alignment horizontal="center" vertical="center" wrapText="1"/>
    </xf>
    <xf numFmtId="0" fontId="10" fillId="0" borderId="8" xfId="0" applyFont="1" applyBorder="1" applyAlignment="1">
      <alignment horizontal="left" vertical="center" wrapText="1"/>
    </xf>
    <xf numFmtId="0" fontId="18" fillId="0" borderId="8" xfId="0" applyFont="1" applyBorder="1" applyAlignment="1">
      <alignment horizontal="left" vertical="center" wrapText="1"/>
    </xf>
    <xf numFmtId="0" fontId="17" fillId="0" borderId="9" xfId="0" applyFont="1" applyFill="1" applyBorder="1" applyAlignment="1">
      <alignment vertical="center" wrapText="1"/>
    </xf>
    <xf numFmtId="0" fontId="18" fillId="0" borderId="3" xfId="0" applyFont="1" applyBorder="1" applyAlignment="1">
      <alignment horizontal="left"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49" fontId="10"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vertical="center" wrapText="1"/>
    </xf>
    <xf numFmtId="0" fontId="10" fillId="0" borderId="9" xfId="0" applyFont="1" applyFill="1" applyBorder="1" applyAlignment="1">
      <alignment vertical="center" wrapText="1"/>
    </xf>
    <xf numFmtId="0" fontId="19" fillId="4" borderId="3" xfId="3" applyFont="1" applyFill="1" applyBorder="1" applyAlignment="1">
      <alignment vertical="center" wrapText="1"/>
    </xf>
    <xf numFmtId="0" fontId="19" fillId="4" borderId="8" xfId="3" applyFont="1" applyFill="1" applyBorder="1" applyAlignment="1">
      <alignment vertical="center" wrapText="1"/>
    </xf>
    <xf numFmtId="4"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wrapText="1"/>
    </xf>
    <xf numFmtId="0" fontId="10" fillId="4" borderId="3" xfId="0" applyFont="1" applyFill="1" applyBorder="1" applyAlignment="1">
      <alignment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8" fillId="4" borderId="9" xfId="0" applyFont="1" applyFill="1" applyBorder="1" applyAlignment="1">
      <alignment horizontal="left" vertical="center" wrapText="1"/>
    </xf>
    <xf numFmtId="0" fontId="17" fillId="4" borderId="3" xfId="0" applyFont="1" applyFill="1" applyBorder="1" applyAlignment="1">
      <alignment vertical="center" wrapText="1"/>
    </xf>
    <xf numFmtId="4" fontId="17" fillId="4" borderId="3" xfId="0" applyNumberFormat="1" applyFont="1" applyFill="1" applyBorder="1" applyAlignment="1">
      <alignment horizontal="center" vertical="center" wrapText="1"/>
    </xf>
    <xf numFmtId="0" fontId="17" fillId="4" borderId="3" xfId="0" applyFont="1" applyFill="1" applyBorder="1" applyAlignment="1">
      <alignment horizontal="center" vertical="center"/>
    </xf>
    <xf numFmtId="0" fontId="18" fillId="4" borderId="3" xfId="0" applyFont="1" applyFill="1" applyBorder="1" applyAlignment="1">
      <alignment horizontal="left" vertical="center" wrapText="1"/>
    </xf>
    <xf numFmtId="0" fontId="18" fillId="0" borderId="9" xfId="0" applyFont="1" applyBorder="1" applyAlignment="1">
      <alignment horizontal="left" vertical="center" wrapText="1"/>
    </xf>
    <xf numFmtId="0" fontId="17" fillId="4" borderId="3" xfId="0" applyFont="1" applyFill="1" applyBorder="1" applyAlignment="1">
      <alignment horizontal="left" vertical="center" wrapText="1"/>
    </xf>
    <xf numFmtId="2" fontId="18" fillId="0" borderId="9" xfId="0" applyNumberFormat="1" applyFont="1" applyBorder="1" applyAlignment="1">
      <alignment vertical="center" wrapText="1"/>
    </xf>
    <xf numFmtId="0" fontId="18" fillId="0" borderId="9" xfId="0" applyFont="1" applyBorder="1" applyAlignment="1">
      <alignment vertical="center" wrapText="1"/>
    </xf>
    <xf numFmtId="4" fontId="10"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xf>
    <xf numFmtId="4" fontId="16" fillId="0" borderId="3" xfId="0" applyNumberFormat="1" applyFont="1" applyFill="1" applyBorder="1" applyAlignment="1">
      <alignment vertical="center" wrapText="1"/>
    </xf>
    <xf numFmtId="0" fontId="18" fillId="0" borderId="9" xfId="0" applyFont="1" applyBorder="1" applyAlignment="1">
      <alignment horizontal="center" vertical="center" wrapText="1"/>
    </xf>
    <xf numFmtId="0" fontId="17" fillId="0" borderId="3" xfId="0" applyFont="1" applyFill="1" applyBorder="1" applyAlignment="1">
      <alignment vertical="center"/>
    </xf>
    <xf numFmtId="4" fontId="17" fillId="0" borderId="3" xfId="0" applyNumberFormat="1" applyFont="1" applyFill="1" applyBorder="1" applyAlignment="1">
      <alignment horizontal="left" vertical="center" wrapText="1"/>
    </xf>
    <xf numFmtId="4" fontId="17" fillId="0" borderId="3" xfId="0" applyNumberFormat="1" applyFont="1" applyFill="1" applyBorder="1" applyAlignment="1">
      <alignment vertical="center" wrapText="1"/>
    </xf>
    <xf numFmtId="2" fontId="17" fillId="0" borderId="3" xfId="0" applyNumberFormat="1" applyFont="1" applyFill="1" applyBorder="1" applyAlignment="1">
      <alignment horizontal="center" vertical="center"/>
    </xf>
    <xf numFmtId="0" fontId="16" fillId="0" borderId="3" xfId="0" applyFont="1" applyFill="1" applyBorder="1" applyAlignment="1">
      <alignment horizontal="center" vertical="center"/>
    </xf>
    <xf numFmtId="2" fontId="16" fillId="0" borderId="3" xfId="0" applyNumberFormat="1" applyFont="1" applyFill="1" applyBorder="1" applyAlignment="1">
      <alignment horizontal="center" vertical="center"/>
    </xf>
    <xf numFmtId="3" fontId="17" fillId="0" borderId="3" xfId="0" applyNumberFormat="1" applyFont="1" applyFill="1" applyBorder="1" applyAlignment="1">
      <alignment vertical="center"/>
    </xf>
    <xf numFmtId="0" fontId="17" fillId="0" borderId="3" xfId="0" applyFont="1" applyFill="1" applyBorder="1" applyAlignment="1">
      <alignment horizontal="left" vertical="center"/>
    </xf>
    <xf numFmtId="4" fontId="16" fillId="0" borderId="3" xfId="0" applyNumberFormat="1" applyFont="1" applyFill="1" applyBorder="1" applyAlignment="1">
      <alignment horizontal="center" vertical="center"/>
    </xf>
    <xf numFmtId="3" fontId="16" fillId="0" borderId="3" xfId="0" applyNumberFormat="1" applyFont="1" applyFill="1" applyBorder="1" applyAlignment="1">
      <alignment vertical="center"/>
    </xf>
    <xf numFmtId="0" fontId="1" fillId="0" borderId="3" xfId="0" applyFont="1" applyFill="1" applyBorder="1" applyAlignment="1">
      <alignment horizontal="center" vertical="center"/>
    </xf>
    <xf numFmtId="4" fontId="17" fillId="0" borderId="3" xfId="2" applyNumberFormat="1" applyFont="1" applyFill="1" applyBorder="1" applyAlignment="1">
      <alignment horizontal="center" vertical="center"/>
    </xf>
    <xf numFmtId="0" fontId="18" fillId="0" borderId="3" xfId="0" applyFont="1" applyBorder="1" applyAlignment="1">
      <alignment vertical="center" wrapText="1"/>
    </xf>
    <xf numFmtId="2" fontId="17" fillId="0" borderId="3" xfId="0" applyNumberFormat="1" applyFont="1" applyFill="1" applyBorder="1" applyAlignment="1">
      <alignment horizontal="center" vertical="center" wrapText="1"/>
    </xf>
    <xf numFmtId="168" fontId="17" fillId="0" borderId="3" xfId="0" applyNumberFormat="1" applyFont="1" applyFill="1" applyBorder="1" applyAlignment="1">
      <alignment horizontal="center" vertical="center"/>
    </xf>
    <xf numFmtId="168" fontId="16" fillId="0" borderId="3" xfId="0" applyNumberFormat="1" applyFont="1" applyFill="1" applyBorder="1" applyAlignment="1">
      <alignment horizontal="center" vertical="center" wrapText="1"/>
    </xf>
    <xf numFmtId="0" fontId="18" fillId="0" borderId="6" xfId="0" applyFont="1" applyBorder="1" applyAlignment="1">
      <alignment horizontal="left" vertical="center" wrapText="1"/>
    </xf>
    <xf numFmtId="3" fontId="17" fillId="0" borderId="3" xfId="0" applyNumberFormat="1" applyFont="1" applyFill="1" applyBorder="1" applyAlignment="1">
      <alignment horizontal="center" vertical="center"/>
    </xf>
    <xf numFmtId="0" fontId="16" fillId="0" borderId="3" xfId="0" applyFont="1" applyFill="1" applyBorder="1" applyAlignment="1">
      <alignment vertical="center"/>
    </xf>
    <xf numFmtId="4" fontId="1" fillId="0" borderId="3" xfId="0" applyNumberFormat="1" applyFont="1" applyFill="1" applyBorder="1" applyAlignment="1">
      <alignment horizontal="center" vertical="center" wrapText="1"/>
    </xf>
    <xf numFmtId="0" fontId="16" fillId="0" borderId="3" xfId="0" applyFont="1" applyFill="1" applyBorder="1" applyAlignment="1">
      <alignment horizontal="left" vertical="center"/>
    </xf>
    <xf numFmtId="168" fontId="16" fillId="0" borderId="3" xfId="0" applyNumberFormat="1" applyFont="1" applyFill="1" applyBorder="1" applyAlignment="1">
      <alignment horizontal="center" vertical="center"/>
    </xf>
    <xf numFmtId="0" fontId="18" fillId="0" borderId="3" xfId="0" applyFont="1" applyBorder="1" applyAlignment="1">
      <alignment horizontal="center" vertical="center" wrapText="1"/>
    </xf>
    <xf numFmtId="0" fontId="18" fillId="0" borderId="3"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17" fillId="0" borderId="9" xfId="0" applyFont="1" applyFill="1" applyBorder="1" applyAlignment="1">
      <alignment horizontal="center" vertical="center"/>
    </xf>
    <xf numFmtId="166" fontId="18" fillId="0" borderId="3" xfId="0" applyNumberFormat="1" applyFont="1" applyBorder="1" applyAlignment="1">
      <alignment horizontal="center" vertical="center" wrapText="1"/>
    </xf>
    <xf numFmtId="2" fontId="18" fillId="0" borderId="9" xfId="0" applyNumberFormat="1" applyFont="1" applyBorder="1" applyAlignment="1">
      <alignment horizontal="center" vertical="center" wrapText="1"/>
    </xf>
    <xf numFmtId="169" fontId="16" fillId="0" borderId="3" xfId="0" applyNumberFormat="1" applyFont="1" applyFill="1" applyBorder="1" applyAlignment="1">
      <alignment horizontal="center" vertical="center" wrapText="1"/>
    </xf>
    <xf numFmtId="0" fontId="10" fillId="0" borderId="3" xfId="0" applyFont="1" applyBorder="1" applyAlignment="1">
      <alignment vertical="center" wrapText="1"/>
    </xf>
    <xf numFmtId="0" fontId="1" fillId="0" borderId="3" xfId="5" quotePrefix="1" applyFont="1" applyFill="1" applyBorder="1" applyAlignment="1">
      <alignment horizontal="center" vertical="center" wrapText="1"/>
    </xf>
    <xf numFmtId="0" fontId="4" fillId="0" borderId="3" xfId="5" quotePrefix="1" applyFont="1" applyBorder="1" applyAlignment="1">
      <alignment horizontal="center" vertical="center" wrapText="1"/>
    </xf>
    <xf numFmtId="0" fontId="4" fillId="0" borderId="3" xfId="5" quotePrefix="1" applyFont="1" applyFill="1" applyBorder="1" applyAlignment="1">
      <alignment horizontal="center" vertical="center" wrapText="1"/>
    </xf>
    <xf numFmtId="0" fontId="5" fillId="0" borderId="3" xfId="5" quotePrefix="1" applyFont="1" applyBorder="1" applyAlignment="1">
      <alignment horizontal="center" vertical="center"/>
    </xf>
    <xf numFmtId="0" fontId="4" fillId="0" borderId="3" xfId="5" quotePrefix="1" applyFont="1" applyBorder="1" applyAlignment="1">
      <alignment horizontal="center" vertical="center"/>
    </xf>
    <xf numFmtId="0" fontId="1" fillId="0" borderId="3" xfId="5" quotePrefix="1" applyFont="1" applyFill="1" applyBorder="1" applyAlignment="1">
      <alignment horizontal="center" vertical="center"/>
    </xf>
    <xf numFmtId="3" fontId="1" fillId="0" borderId="3" xfId="5" quotePrefix="1" applyNumberFormat="1" applyFont="1" applyFill="1" applyBorder="1" applyAlignment="1">
      <alignment horizontal="center" vertical="center" wrapText="1"/>
    </xf>
    <xf numFmtId="49" fontId="24" fillId="0" borderId="3" xfId="0" applyNumberFormat="1" applyFont="1" applyFill="1" applyBorder="1" applyAlignment="1">
      <alignment horizontal="center" vertical="center"/>
    </xf>
    <xf numFmtId="0" fontId="16" fillId="0" borderId="1" xfId="5" applyFont="1" applyFill="1" applyBorder="1" applyAlignment="1">
      <alignment horizontal="center" vertical="center"/>
    </xf>
    <xf numFmtId="0" fontId="16" fillId="0" borderId="2" xfId="5" applyFont="1" applyFill="1" applyBorder="1" applyAlignment="1">
      <alignment horizontal="left" vertical="center"/>
    </xf>
    <xf numFmtId="0" fontId="16" fillId="0" borderId="2" xfId="5" applyFont="1" applyFill="1" applyBorder="1" applyAlignment="1">
      <alignment horizontal="center" vertical="center"/>
    </xf>
    <xf numFmtId="0" fontId="16" fillId="3" borderId="3"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6" fillId="3" borderId="3" xfId="0" applyFont="1" applyFill="1" applyBorder="1" applyAlignment="1">
      <alignment horizontal="center" vertical="center" wrapText="1"/>
    </xf>
    <xf numFmtId="0" fontId="16" fillId="3" borderId="3" xfId="0" applyFont="1" applyFill="1" applyBorder="1" applyAlignment="1">
      <alignment horizontal="center" vertical="center" shrinkToFit="1"/>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7" xfId="0" applyFont="1" applyFill="1" applyBorder="1" applyAlignment="1">
      <alignment horizontal="center" vertical="center"/>
    </xf>
    <xf numFmtId="172" fontId="17" fillId="0" borderId="9" xfId="0" applyNumberFormat="1" applyFont="1" applyFill="1" applyBorder="1" applyAlignment="1">
      <alignment horizontal="center" vertical="center" wrapText="1"/>
    </xf>
    <xf numFmtId="172" fontId="17" fillId="0" borderId="8" xfId="0" applyNumberFormat="1" applyFont="1" applyFill="1" applyBorder="1" applyAlignment="1">
      <alignment horizontal="center" vertical="center" wrapText="1"/>
    </xf>
    <xf numFmtId="172" fontId="17" fillId="0" borderId="6" xfId="0" applyNumberFormat="1" applyFont="1" applyFill="1" applyBorder="1" applyAlignment="1">
      <alignment horizontal="center" vertical="center" wrapText="1"/>
    </xf>
    <xf numFmtId="0" fontId="17" fillId="0" borderId="9"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7" xfId="0" applyFont="1" applyFill="1" applyBorder="1" applyAlignment="1">
      <alignment horizontal="center" vertical="center"/>
    </xf>
    <xf numFmtId="0" fontId="6" fillId="0" borderId="1" xfId="5" applyFont="1" applyFill="1" applyBorder="1" applyAlignment="1">
      <alignment horizontal="center" vertical="center"/>
    </xf>
    <xf numFmtId="0" fontId="6" fillId="0" borderId="2" xfId="5" applyFont="1" applyFill="1" applyBorder="1" applyAlignment="1">
      <alignment horizontal="left" vertical="center"/>
    </xf>
    <xf numFmtId="0" fontId="6" fillId="0" borderId="2" xfId="5" applyFont="1" applyFill="1" applyBorder="1" applyAlignment="1">
      <alignment horizontal="center" vertical="center"/>
    </xf>
    <xf numFmtId="0" fontId="1" fillId="0" borderId="4" xfId="5" applyFont="1" applyFill="1" applyBorder="1" applyAlignment="1">
      <alignment horizontal="center" vertical="center" wrapText="1"/>
    </xf>
    <xf numFmtId="0" fontId="1" fillId="0" borderId="5" xfId="5" applyFont="1" applyFill="1" applyBorder="1" applyAlignment="1">
      <alignment horizontal="center" vertical="center" wrapText="1"/>
    </xf>
    <xf numFmtId="0" fontId="1" fillId="0" borderId="7" xfId="5" applyFont="1" applyFill="1" applyBorder="1" applyAlignment="1">
      <alignment horizontal="center" vertical="center" wrapText="1"/>
    </xf>
    <xf numFmtId="0" fontId="6" fillId="3" borderId="4" xfId="5" applyFont="1" applyFill="1" applyBorder="1" applyAlignment="1">
      <alignment horizontal="center" vertical="center" shrinkToFit="1"/>
    </xf>
    <xf numFmtId="0" fontId="6" fillId="3" borderId="5" xfId="5" applyFont="1" applyFill="1" applyBorder="1" applyAlignment="1">
      <alignment horizontal="center" vertical="center" shrinkToFit="1"/>
    </xf>
    <xf numFmtId="0" fontId="6" fillId="3" borderId="7" xfId="5" applyFont="1" applyFill="1" applyBorder="1" applyAlignment="1">
      <alignment horizontal="center" vertical="center" shrinkToFit="1"/>
    </xf>
    <xf numFmtId="0" fontId="6" fillId="3" borderId="3" xfId="5" applyFont="1" applyFill="1" applyBorder="1" applyAlignment="1">
      <alignment horizontal="center" vertical="center"/>
    </xf>
    <xf numFmtId="0" fontId="6" fillId="3" borderId="3" xfId="5" applyFont="1" applyFill="1" applyBorder="1" applyAlignment="1">
      <alignment horizontal="left" vertical="center"/>
    </xf>
    <xf numFmtId="0" fontId="6" fillId="0" borderId="3" xfId="5" applyFont="1" applyFill="1" applyBorder="1" applyAlignment="1">
      <alignment horizontal="center" vertical="center"/>
    </xf>
    <xf numFmtId="0" fontId="6" fillId="0" borderId="3" xfId="5" applyFont="1" applyFill="1" applyBorder="1" applyAlignment="1">
      <alignment horizontal="left" vertical="center"/>
    </xf>
    <xf numFmtId="0" fontId="6" fillId="0" borderId="3" xfId="5" applyFont="1" applyFill="1" applyBorder="1" applyAlignment="1">
      <alignment horizontal="center" vertical="center" wrapText="1"/>
    </xf>
    <xf numFmtId="0" fontId="6" fillId="0" borderId="3" xfId="5" applyFont="1" applyFill="1" applyBorder="1" applyAlignment="1">
      <alignment horizontal="left" vertical="center" wrapText="1"/>
    </xf>
    <xf numFmtId="0" fontId="6" fillId="3" borderId="3" xfId="5" applyFont="1" applyFill="1" applyBorder="1" applyAlignment="1">
      <alignment horizontal="center" vertical="center" wrapText="1"/>
    </xf>
    <xf numFmtId="0" fontId="6" fillId="3" borderId="3" xfId="5" applyFont="1" applyFill="1" applyBorder="1" applyAlignment="1">
      <alignment horizontal="left" vertical="center" wrapText="1"/>
    </xf>
    <xf numFmtId="0" fontId="6" fillId="3" borderId="4" xfId="5" applyFont="1" applyFill="1" applyBorder="1" applyAlignment="1">
      <alignment horizontal="center" vertical="center"/>
    </xf>
    <xf numFmtId="0" fontId="6" fillId="3" borderId="5" xfId="5" applyFont="1" applyFill="1" applyBorder="1" applyAlignment="1">
      <alignment horizontal="left" vertical="center"/>
    </xf>
    <xf numFmtId="0" fontId="6" fillId="3" borderId="5" xfId="5" applyFont="1" applyFill="1" applyBorder="1" applyAlignment="1">
      <alignment horizontal="center" vertical="center"/>
    </xf>
    <xf numFmtId="0" fontId="6" fillId="3" borderId="7" xfId="5" applyFont="1" applyFill="1" applyBorder="1" applyAlignment="1">
      <alignment horizontal="center" vertical="center"/>
    </xf>
  </cellXfs>
  <cellStyles count="9">
    <cellStyle name="Обычный" xfId="0" builtinId="0"/>
    <cellStyle name="Обычный 2" xfId="5"/>
    <cellStyle name="Обычный 2 2" xfId="1"/>
    <cellStyle name="Обычный 3" xfId="3"/>
    <cellStyle name="Обычный 3 2" xfId="4"/>
    <cellStyle name="Финансовый" xfId="2" builtinId="3"/>
    <cellStyle name="Финансовый 2" xfId="7"/>
    <cellStyle name="Финансовый 2 2" xfId="6"/>
    <cellStyle name="Финансовый 3" xfId="8"/>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54;&#1055;&#1059;%20-%20&#1040;&#1085;&#1072;&#1089;&#1090;&#1072;&#1089;&#1080;&#1103;%20&#1042;&#1080;&#1083;&#1072;&#1085;&#1076;/1.%20&#1055;&#1056;&#1040;&#1050;&#1058;&#1048;&#1050;&#1040;%20&#1048;%20&#1055;&#1054;&#1056;&#1059;&#1063;&#1045;&#1053;&#1048;&#1071;/&#1048;&#1057;&#1061;&#1054;&#1044;&#1071;&#1065;&#1048;&#1045;%20&#1040;&#1043;&#1045;&#1053;&#1058;&#1057;&#1058;&#1042;&#1054;%202017/2017.07.11%20&#1080;&#1089;&#1093;.%20&#8470;%20&#1055;&#1086;%20&#1087;&#1083;&#1072;&#1085;&#1091;%20&#1086;&#1073;&#1098;&#1077;&#1082;&#1090;&#1086;&#1074;%20&#1080;&#1085;&#1092;&#1088;&#1072;&#1089;&#1090;&#1088;&#1091;&#1082;&#1090;&#1091;&#1088;&#1099;/&#1048;&#1090;&#1086;&#1075;&#1086;&#1074;&#1072;&#1103;%20&#1074;&#1077;&#1088;&#1089;&#1080;&#11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объекты инфрастурктуры"/>
      <sheetName val="Концессии"/>
      <sheetName val="свод ИО"/>
      <sheetName val="свод ОИ"/>
      <sheetName val="свод ГЧП"/>
      <sheetName val="включены"/>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297"/>
  <sheetViews>
    <sheetView tabSelected="1" view="pageBreakPreview" zoomScale="60" zoomScaleNormal="70" workbookViewId="0">
      <pane ySplit="1" topLeftCell="A2" activePane="bottomLeft" state="frozen"/>
      <selection pane="bottomLeft" activeCell="H14" sqref="H14"/>
    </sheetView>
  </sheetViews>
  <sheetFormatPr defaultColWidth="9" defaultRowHeight="15"/>
  <cols>
    <col min="1" max="1" width="7" customWidth="1"/>
    <col min="2" max="2" width="43.5703125" customWidth="1"/>
    <col min="3" max="3" width="42.42578125" customWidth="1"/>
    <col min="4" max="4" width="16.85546875" customWidth="1"/>
    <col min="5" max="5" width="28.28515625" customWidth="1"/>
    <col min="6" max="6" width="17.140625" customWidth="1"/>
    <col min="7" max="7" width="67.7109375" customWidth="1"/>
    <col min="8" max="8" width="19.140625" customWidth="1"/>
    <col min="9" max="9" width="21.140625" customWidth="1"/>
    <col min="10" max="10" width="61.42578125" customWidth="1"/>
    <col min="11" max="11" width="32.140625" customWidth="1"/>
  </cols>
  <sheetData>
    <row r="1" spans="1:11" ht="27.75" customHeight="1">
      <c r="A1" s="215" t="s">
        <v>1290</v>
      </c>
      <c r="B1" s="216"/>
      <c r="C1" s="216"/>
      <c r="D1" s="217"/>
      <c r="E1" s="216"/>
      <c r="F1" s="217"/>
      <c r="G1" s="216"/>
      <c r="H1" s="217"/>
      <c r="I1" s="217"/>
      <c r="J1" s="216"/>
      <c r="K1" s="217"/>
    </row>
    <row r="2" spans="1:11" ht="56.25">
      <c r="A2" s="128" t="s">
        <v>0</v>
      </c>
      <c r="B2" s="128" t="s">
        <v>1</v>
      </c>
      <c r="C2" s="128" t="s">
        <v>2</v>
      </c>
      <c r="D2" s="128" t="s">
        <v>3</v>
      </c>
      <c r="E2" s="128" t="s">
        <v>4</v>
      </c>
      <c r="F2" s="128" t="s">
        <v>5</v>
      </c>
      <c r="G2" s="128" t="s">
        <v>6</v>
      </c>
      <c r="H2" s="128" t="s">
        <v>7</v>
      </c>
      <c r="I2" s="128" t="s">
        <v>8</v>
      </c>
      <c r="J2" s="128" t="s">
        <v>9</v>
      </c>
      <c r="K2" s="128" t="s">
        <v>10</v>
      </c>
    </row>
    <row r="3" spans="1:11" ht="18.75" hidden="1">
      <c r="A3" s="129"/>
      <c r="B3" s="130"/>
      <c r="C3" s="131"/>
      <c r="D3" s="132"/>
      <c r="E3" s="132"/>
      <c r="F3" s="133"/>
      <c r="G3" s="131"/>
      <c r="H3" s="132"/>
      <c r="I3" s="132"/>
      <c r="J3" s="131"/>
      <c r="K3" s="131"/>
    </row>
    <row r="4" spans="1:11" ht="27" customHeight="1">
      <c r="A4" s="218" t="s">
        <v>11</v>
      </c>
      <c r="B4" s="218"/>
      <c r="C4" s="218"/>
      <c r="D4" s="218"/>
      <c r="E4" s="218"/>
      <c r="F4" s="218"/>
      <c r="G4" s="218"/>
      <c r="H4" s="218"/>
      <c r="I4" s="218"/>
      <c r="J4" s="218"/>
      <c r="K4" s="218"/>
    </row>
    <row r="5" spans="1:11" ht="147.75" hidden="1" customHeight="1">
      <c r="A5" s="134">
        <v>1</v>
      </c>
      <c r="B5" s="135" t="s">
        <v>12</v>
      </c>
      <c r="C5" s="136" t="s">
        <v>13</v>
      </c>
      <c r="D5" s="134" t="s">
        <v>14</v>
      </c>
      <c r="E5" s="129" t="s">
        <v>15</v>
      </c>
      <c r="F5" s="137">
        <v>47100</v>
      </c>
      <c r="G5" s="135" t="s">
        <v>16</v>
      </c>
      <c r="H5" s="129" t="s">
        <v>17</v>
      </c>
      <c r="I5" s="129" t="s">
        <v>17</v>
      </c>
      <c r="J5" s="138" t="s">
        <v>18</v>
      </c>
      <c r="K5" s="136" t="s">
        <v>19</v>
      </c>
    </row>
    <row r="6" spans="1:11" ht="131.25" hidden="1" customHeight="1">
      <c r="A6" s="129">
        <v>2</v>
      </c>
      <c r="B6" s="138" t="s">
        <v>20</v>
      </c>
      <c r="C6" s="136" t="s">
        <v>13</v>
      </c>
      <c r="D6" s="134" t="s">
        <v>21</v>
      </c>
      <c r="E6" s="129" t="s">
        <v>15</v>
      </c>
      <c r="F6" s="139">
        <v>10581</v>
      </c>
      <c r="G6" s="136" t="s">
        <v>22</v>
      </c>
      <c r="H6" s="129" t="s">
        <v>17</v>
      </c>
      <c r="I6" s="129" t="s">
        <v>17</v>
      </c>
      <c r="J6" s="136" t="s">
        <v>23</v>
      </c>
      <c r="K6" s="138" t="s">
        <v>19</v>
      </c>
    </row>
    <row r="7" spans="1:11" ht="146.25" hidden="1" customHeight="1">
      <c r="A7" s="129">
        <v>3</v>
      </c>
      <c r="B7" s="138" t="s">
        <v>24</v>
      </c>
      <c r="C7" s="136" t="s">
        <v>25</v>
      </c>
      <c r="D7" s="134" t="s">
        <v>21</v>
      </c>
      <c r="E7" s="129" t="s">
        <v>15</v>
      </c>
      <c r="F7" s="139">
        <v>13134.4</v>
      </c>
      <c r="G7" s="136" t="s">
        <v>22</v>
      </c>
      <c r="H7" s="129" t="s">
        <v>17</v>
      </c>
      <c r="I7" s="129" t="s">
        <v>17</v>
      </c>
      <c r="J7" s="136" t="s">
        <v>23</v>
      </c>
      <c r="K7" s="138" t="s">
        <v>19</v>
      </c>
    </row>
    <row r="8" spans="1:11" ht="144" hidden="1" customHeight="1">
      <c r="A8" s="129">
        <v>4</v>
      </c>
      <c r="B8" s="138" t="s">
        <v>26</v>
      </c>
      <c r="C8" s="136" t="s">
        <v>13</v>
      </c>
      <c r="D8" s="134" t="s">
        <v>27</v>
      </c>
      <c r="E8" s="129" t="s">
        <v>15</v>
      </c>
      <c r="F8" s="139">
        <v>8917.6</v>
      </c>
      <c r="G8" s="136" t="s">
        <v>28</v>
      </c>
      <c r="H8" s="129" t="s">
        <v>17</v>
      </c>
      <c r="I8" s="129" t="s">
        <v>17</v>
      </c>
      <c r="J8" s="136" t="s">
        <v>29</v>
      </c>
      <c r="K8" s="138" t="s">
        <v>30</v>
      </c>
    </row>
    <row r="9" spans="1:11" ht="108.75" hidden="1" customHeight="1">
      <c r="A9" s="129">
        <v>5</v>
      </c>
      <c r="B9" s="138" t="s">
        <v>31</v>
      </c>
      <c r="C9" s="136" t="s">
        <v>32</v>
      </c>
      <c r="D9" s="129" t="s">
        <v>33</v>
      </c>
      <c r="E9" s="129" t="s">
        <v>15</v>
      </c>
      <c r="F9" s="139">
        <v>18500</v>
      </c>
      <c r="G9" s="136" t="s">
        <v>34</v>
      </c>
      <c r="H9" s="129" t="s">
        <v>17</v>
      </c>
      <c r="I9" s="129" t="s">
        <v>17</v>
      </c>
      <c r="J9" s="138" t="s">
        <v>35</v>
      </c>
      <c r="K9" s="136" t="s">
        <v>36</v>
      </c>
    </row>
    <row r="10" spans="1:11" ht="110.25" hidden="1" customHeight="1">
      <c r="A10" s="129">
        <v>6</v>
      </c>
      <c r="B10" s="138" t="s">
        <v>37</v>
      </c>
      <c r="C10" s="136" t="s">
        <v>25</v>
      </c>
      <c r="D10" s="129" t="s">
        <v>14</v>
      </c>
      <c r="E10" s="129" t="s">
        <v>15</v>
      </c>
      <c r="F10" s="139">
        <v>1260</v>
      </c>
      <c r="G10" s="136" t="s">
        <v>38</v>
      </c>
      <c r="H10" s="129" t="s">
        <v>17</v>
      </c>
      <c r="I10" s="129" t="s">
        <v>17</v>
      </c>
      <c r="J10" s="138" t="s">
        <v>39</v>
      </c>
      <c r="K10" s="136" t="s">
        <v>36</v>
      </c>
    </row>
    <row r="11" spans="1:11" ht="108.75" hidden="1" customHeight="1">
      <c r="A11" s="129">
        <f>A10+1</f>
        <v>7</v>
      </c>
      <c r="B11" s="138" t="s">
        <v>40</v>
      </c>
      <c r="C11" s="136" t="s">
        <v>25</v>
      </c>
      <c r="D11" s="129" t="s">
        <v>41</v>
      </c>
      <c r="E11" s="129" t="s">
        <v>15</v>
      </c>
      <c r="F11" s="139">
        <v>1567.7</v>
      </c>
      <c r="G11" s="136" t="s">
        <v>42</v>
      </c>
      <c r="H11" s="129" t="s">
        <v>17</v>
      </c>
      <c r="I11" s="129" t="s">
        <v>17</v>
      </c>
      <c r="J11" s="136" t="s">
        <v>43</v>
      </c>
      <c r="K11" s="136" t="s">
        <v>44</v>
      </c>
    </row>
    <row r="12" spans="1:11" ht="96" hidden="1" customHeight="1">
      <c r="A12" s="129">
        <v>8</v>
      </c>
      <c r="B12" s="138" t="s">
        <v>45</v>
      </c>
      <c r="C12" s="136" t="s">
        <v>46</v>
      </c>
      <c r="D12" s="129" t="s">
        <v>21</v>
      </c>
      <c r="E12" s="129" t="s">
        <v>15</v>
      </c>
      <c r="F12" s="139">
        <v>1960</v>
      </c>
      <c r="G12" s="136" t="s">
        <v>47</v>
      </c>
      <c r="H12" s="129" t="s">
        <v>17</v>
      </c>
      <c r="I12" s="129" t="s">
        <v>17</v>
      </c>
      <c r="J12" s="146" t="s">
        <v>48</v>
      </c>
      <c r="K12" s="136" t="s">
        <v>44</v>
      </c>
    </row>
    <row r="13" spans="1:11" ht="89.25" hidden="1" customHeight="1">
      <c r="A13" s="129">
        <v>9</v>
      </c>
      <c r="B13" s="138" t="s">
        <v>49</v>
      </c>
      <c r="C13" s="136" t="s">
        <v>50</v>
      </c>
      <c r="D13" s="129" t="s">
        <v>33</v>
      </c>
      <c r="E13" s="129" t="s">
        <v>15</v>
      </c>
      <c r="F13" s="139">
        <v>850</v>
      </c>
      <c r="G13" s="136" t="s">
        <v>51</v>
      </c>
      <c r="H13" s="129" t="s">
        <v>17</v>
      </c>
      <c r="I13" s="129" t="s">
        <v>17</v>
      </c>
      <c r="J13" s="146" t="s">
        <v>48</v>
      </c>
      <c r="K13" s="136" t="s">
        <v>44</v>
      </c>
    </row>
    <row r="14" spans="1:11" ht="131.25">
      <c r="A14" s="129">
        <v>1</v>
      </c>
      <c r="B14" s="138" t="s">
        <v>52</v>
      </c>
      <c r="C14" s="140" t="s">
        <v>53</v>
      </c>
      <c r="D14" s="129" t="s">
        <v>736</v>
      </c>
      <c r="E14" s="129" t="s">
        <v>15</v>
      </c>
      <c r="F14" s="139">
        <v>4547</v>
      </c>
      <c r="G14" s="136" t="s">
        <v>55</v>
      </c>
      <c r="H14" s="129" t="s">
        <v>17</v>
      </c>
      <c r="I14" s="129" t="s">
        <v>17</v>
      </c>
      <c r="J14" s="136" t="s">
        <v>56</v>
      </c>
      <c r="K14" s="136" t="s">
        <v>36</v>
      </c>
    </row>
    <row r="15" spans="1:11" ht="63.75" hidden="1" customHeight="1">
      <c r="A15" s="129">
        <v>11</v>
      </c>
      <c r="B15" s="138" t="s">
        <v>57</v>
      </c>
      <c r="C15" s="136" t="s">
        <v>25</v>
      </c>
      <c r="D15" s="129" t="s">
        <v>58</v>
      </c>
      <c r="E15" s="129" t="s">
        <v>15</v>
      </c>
      <c r="F15" s="141">
        <v>400</v>
      </c>
      <c r="G15" s="136" t="s">
        <v>59</v>
      </c>
      <c r="H15" s="129" t="s">
        <v>17</v>
      </c>
      <c r="I15" s="129" t="s">
        <v>17</v>
      </c>
      <c r="J15" s="136" t="s">
        <v>56</v>
      </c>
      <c r="K15" s="136" t="s">
        <v>60</v>
      </c>
    </row>
    <row r="16" spans="1:11" ht="62.25" hidden="1" customHeight="1">
      <c r="A16" s="129">
        <v>12</v>
      </c>
      <c r="B16" s="138" t="s">
        <v>61</v>
      </c>
      <c r="C16" s="136" t="s">
        <v>62</v>
      </c>
      <c r="D16" s="129" t="s">
        <v>58</v>
      </c>
      <c r="E16" s="129" t="s">
        <v>15</v>
      </c>
      <c r="F16" s="139">
        <v>300</v>
      </c>
      <c r="G16" s="136" t="s">
        <v>63</v>
      </c>
      <c r="H16" s="129" t="s">
        <v>17</v>
      </c>
      <c r="I16" s="129" t="s">
        <v>17</v>
      </c>
      <c r="J16" s="136" t="s">
        <v>56</v>
      </c>
      <c r="K16" s="136" t="s">
        <v>64</v>
      </c>
    </row>
    <row r="17" spans="1:11" ht="56.25" hidden="1">
      <c r="A17" s="129">
        <v>13</v>
      </c>
      <c r="B17" s="138" t="s">
        <v>65</v>
      </c>
      <c r="C17" s="136" t="s">
        <v>50</v>
      </c>
      <c r="D17" s="129" t="s">
        <v>58</v>
      </c>
      <c r="E17" s="129" t="s">
        <v>15</v>
      </c>
      <c r="F17" s="139">
        <v>375</v>
      </c>
      <c r="G17" s="136" t="s">
        <v>66</v>
      </c>
      <c r="H17" s="129" t="s">
        <v>17</v>
      </c>
      <c r="I17" s="129" t="s">
        <v>17</v>
      </c>
      <c r="J17" s="136" t="s">
        <v>18</v>
      </c>
      <c r="K17" s="136" t="s">
        <v>67</v>
      </c>
    </row>
    <row r="18" spans="1:11" ht="75" hidden="1">
      <c r="A18" s="129">
        <v>14</v>
      </c>
      <c r="B18" s="138" t="s">
        <v>68</v>
      </c>
      <c r="C18" s="136" t="s">
        <v>69</v>
      </c>
      <c r="D18" s="129" t="s">
        <v>58</v>
      </c>
      <c r="E18" s="129" t="s">
        <v>15</v>
      </c>
      <c r="F18" s="139">
        <v>799.08299999999997</v>
      </c>
      <c r="G18" s="136" t="s">
        <v>70</v>
      </c>
      <c r="H18" s="129" t="s">
        <v>17</v>
      </c>
      <c r="I18" s="129" t="s">
        <v>17</v>
      </c>
      <c r="J18" s="136" t="s">
        <v>18</v>
      </c>
      <c r="K18" s="136" t="s">
        <v>71</v>
      </c>
    </row>
    <row r="19" spans="1:11" ht="56.25" hidden="1">
      <c r="A19" s="129">
        <v>15</v>
      </c>
      <c r="B19" s="138" t="s">
        <v>72</v>
      </c>
      <c r="C19" s="136" t="s">
        <v>69</v>
      </c>
      <c r="D19" s="129" t="s">
        <v>58</v>
      </c>
      <c r="E19" s="129" t="s">
        <v>15</v>
      </c>
      <c r="F19" s="139">
        <v>613.63400000000001</v>
      </c>
      <c r="G19" s="136" t="s">
        <v>70</v>
      </c>
      <c r="H19" s="129" t="s">
        <v>17</v>
      </c>
      <c r="I19" s="129" t="s">
        <v>17</v>
      </c>
      <c r="J19" s="136" t="s">
        <v>18</v>
      </c>
      <c r="K19" s="136" t="s">
        <v>71</v>
      </c>
    </row>
    <row r="20" spans="1:11" ht="56.25" hidden="1">
      <c r="A20" s="129">
        <v>16</v>
      </c>
      <c r="B20" s="138" t="s">
        <v>73</v>
      </c>
      <c r="C20" s="136" t="s">
        <v>69</v>
      </c>
      <c r="D20" s="129" t="s">
        <v>58</v>
      </c>
      <c r="E20" s="129" t="s">
        <v>15</v>
      </c>
      <c r="F20" s="139">
        <v>354.6</v>
      </c>
      <c r="G20" s="136" t="s">
        <v>70</v>
      </c>
      <c r="H20" s="129" t="s">
        <v>17</v>
      </c>
      <c r="I20" s="129" t="s">
        <v>17</v>
      </c>
      <c r="J20" s="136" t="s">
        <v>18</v>
      </c>
      <c r="K20" s="136" t="s">
        <v>71</v>
      </c>
    </row>
    <row r="21" spans="1:11" ht="56.25" hidden="1">
      <c r="A21" s="129">
        <v>17</v>
      </c>
      <c r="B21" s="142" t="s">
        <v>74</v>
      </c>
      <c r="C21" s="136" t="s">
        <v>69</v>
      </c>
      <c r="D21" s="129" t="s">
        <v>58</v>
      </c>
      <c r="E21" s="129" t="s">
        <v>15</v>
      </c>
      <c r="F21" s="139">
        <v>278.94499999999999</v>
      </c>
      <c r="G21" s="136" t="s">
        <v>70</v>
      </c>
      <c r="H21" s="129" t="s">
        <v>17</v>
      </c>
      <c r="I21" s="129" t="s">
        <v>17</v>
      </c>
      <c r="J21" s="136" t="s">
        <v>18</v>
      </c>
      <c r="K21" s="136" t="s">
        <v>71</v>
      </c>
    </row>
    <row r="22" spans="1:11" ht="56.25" hidden="1">
      <c r="A22" s="129">
        <v>18</v>
      </c>
      <c r="B22" s="135" t="s">
        <v>75</v>
      </c>
      <c r="C22" s="136" t="s">
        <v>69</v>
      </c>
      <c r="D22" s="129" t="s">
        <v>58</v>
      </c>
      <c r="E22" s="129" t="s">
        <v>15</v>
      </c>
      <c r="F22" s="139">
        <v>273.29700000000003</v>
      </c>
      <c r="G22" s="136" t="s">
        <v>70</v>
      </c>
      <c r="H22" s="129" t="s">
        <v>17</v>
      </c>
      <c r="I22" s="129" t="s">
        <v>17</v>
      </c>
      <c r="J22" s="136" t="s">
        <v>18</v>
      </c>
      <c r="K22" s="136" t="s">
        <v>71</v>
      </c>
    </row>
    <row r="23" spans="1:11" ht="75" hidden="1">
      <c r="A23" s="129">
        <v>19</v>
      </c>
      <c r="B23" s="138" t="s">
        <v>76</v>
      </c>
      <c r="C23" s="136" t="s">
        <v>13</v>
      </c>
      <c r="D23" s="129" t="s">
        <v>77</v>
      </c>
      <c r="E23" s="129" t="s">
        <v>15</v>
      </c>
      <c r="F23" s="141">
        <v>554.30999999999995</v>
      </c>
      <c r="G23" s="136" t="s">
        <v>78</v>
      </c>
      <c r="H23" s="129" t="s">
        <v>17</v>
      </c>
      <c r="I23" s="129" t="s">
        <v>17</v>
      </c>
      <c r="J23" s="136" t="s">
        <v>18</v>
      </c>
      <c r="K23" s="136" t="s">
        <v>60</v>
      </c>
    </row>
    <row r="24" spans="1:11" ht="75" hidden="1">
      <c r="A24" s="129">
        <v>20</v>
      </c>
      <c r="B24" s="138" t="s">
        <v>79</v>
      </c>
      <c r="C24" s="136" t="s">
        <v>13</v>
      </c>
      <c r="D24" s="129" t="s">
        <v>58</v>
      </c>
      <c r="E24" s="129" t="s">
        <v>15</v>
      </c>
      <c r="F24" s="141">
        <v>1015</v>
      </c>
      <c r="G24" s="136" t="s">
        <v>80</v>
      </c>
      <c r="H24" s="129" t="s">
        <v>17</v>
      </c>
      <c r="I24" s="129" t="s">
        <v>17</v>
      </c>
      <c r="J24" s="136" t="s">
        <v>18</v>
      </c>
      <c r="K24" s="136" t="s">
        <v>60</v>
      </c>
    </row>
    <row r="25" spans="1:11" ht="56.25" hidden="1">
      <c r="A25" s="129">
        <v>21</v>
      </c>
      <c r="B25" s="138" t="s">
        <v>81</v>
      </c>
      <c r="C25" s="136" t="s">
        <v>82</v>
      </c>
      <c r="D25" s="129" t="s">
        <v>58</v>
      </c>
      <c r="E25" s="129" t="s">
        <v>15</v>
      </c>
      <c r="F25" s="141">
        <v>276.5</v>
      </c>
      <c r="G25" s="136" t="s">
        <v>83</v>
      </c>
      <c r="H25" s="129" t="s">
        <v>17</v>
      </c>
      <c r="I25" s="129" t="s">
        <v>17</v>
      </c>
      <c r="J25" s="136" t="s">
        <v>18</v>
      </c>
      <c r="K25" s="136" t="s">
        <v>60</v>
      </c>
    </row>
    <row r="26" spans="1:11" ht="56.25" hidden="1">
      <c r="A26" s="129">
        <v>22</v>
      </c>
      <c r="B26" s="138" t="s">
        <v>84</v>
      </c>
      <c r="C26" s="136" t="s">
        <v>85</v>
      </c>
      <c r="D26" s="129" t="s">
        <v>58</v>
      </c>
      <c r="E26" s="129" t="s">
        <v>15</v>
      </c>
      <c r="F26" s="141">
        <v>801.9</v>
      </c>
      <c r="G26" s="136" t="s">
        <v>86</v>
      </c>
      <c r="H26" s="129" t="s">
        <v>17</v>
      </c>
      <c r="I26" s="129" t="s">
        <v>17</v>
      </c>
      <c r="J26" s="136" t="s">
        <v>18</v>
      </c>
      <c r="K26" s="136" t="s">
        <v>60</v>
      </c>
    </row>
    <row r="27" spans="1:11" ht="56.25" hidden="1">
      <c r="A27" s="129">
        <v>23</v>
      </c>
      <c r="B27" s="138" t="s">
        <v>87</v>
      </c>
      <c r="C27" s="136" t="s">
        <v>88</v>
      </c>
      <c r="D27" s="129" t="s">
        <v>89</v>
      </c>
      <c r="E27" s="129" t="s">
        <v>15</v>
      </c>
      <c r="F27" s="141">
        <v>39.5</v>
      </c>
      <c r="G27" s="136" t="s">
        <v>90</v>
      </c>
      <c r="H27" s="129" t="s">
        <v>17</v>
      </c>
      <c r="I27" s="129" t="s">
        <v>17</v>
      </c>
      <c r="J27" s="136" t="s">
        <v>18</v>
      </c>
      <c r="K27" s="136" t="s">
        <v>60</v>
      </c>
    </row>
    <row r="28" spans="1:11" ht="114.75" hidden="1" customHeight="1">
      <c r="A28" s="129">
        <v>24</v>
      </c>
      <c r="B28" s="138" t="s">
        <v>91</v>
      </c>
      <c r="C28" s="136" t="s">
        <v>88</v>
      </c>
      <c r="D28" s="129" t="s">
        <v>89</v>
      </c>
      <c r="E28" s="129" t="s">
        <v>15</v>
      </c>
      <c r="F28" s="233">
        <v>5689.6</v>
      </c>
      <c r="G28" s="236" t="s">
        <v>92</v>
      </c>
      <c r="H28" s="129" t="s">
        <v>17</v>
      </c>
      <c r="I28" s="129" t="s">
        <v>17</v>
      </c>
      <c r="J28" s="136" t="s">
        <v>18</v>
      </c>
      <c r="K28" s="239" t="s">
        <v>60</v>
      </c>
    </row>
    <row r="29" spans="1:11" ht="56.25" hidden="1">
      <c r="A29" s="129">
        <v>25</v>
      </c>
      <c r="B29" s="138" t="s">
        <v>93</v>
      </c>
      <c r="C29" s="136" t="s">
        <v>88</v>
      </c>
      <c r="D29" s="129" t="s">
        <v>89</v>
      </c>
      <c r="E29" s="129" t="s">
        <v>15</v>
      </c>
      <c r="F29" s="234"/>
      <c r="G29" s="237"/>
      <c r="H29" s="129" t="s">
        <v>17</v>
      </c>
      <c r="I29" s="129" t="s">
        <v>17</v>
      </c>
      <c r="J29" s="136" t="s">
        <v>18</v>
      </c>
      <c r="K29" s="240"/>
    </row>
    <row r="30" spans="1:11" ht="56.25" hidden="1">
      <c r="A30" s="129">
        <v>26</v>
      </c>
      <c r="B30" s="138" t="s">
        <v>94</v>
      </c>
      <c r="C30" s="136" t="s">
        <v>88</v>
      </c>
      <c r="D30" s="129" t="s">
        <v>89</v>
      </c>
      <c r="E30" s="129" t="s">
        <v>15</v>
      </c>
      <c r="F30" s="234"/>
      <c r="G30" s="237"/>
      <c r="H30" s="129" t="s">
        <v>17</v>
      </c>
      <c r="I30" s="129" t="s">
        <v>17</v>
      </c>
      <c r="J30" s="136" t="s">
        <v>18</v>
      </c>
      <c r="K30" s="240"/>
    </row>
    <row r="31" spans="1:11" ht="75" hidden="1">
      <c r="A31" s="129">
        <v>27</v>
      </c>
      <c r="B31" s="138" t="s">
        <v>95</v>
      </c>
      <c r="C31" s="136" t="s">
        <v>88</v>
      </c>
      <c r="D31" s="129" t="s">
        <v>89</v>
      </c>
      <c r="E31" s="129" t="s">
        <v>15</v>
      </c>
      <c r="F31" s="234"/>
      <c r="G31" s="237"/>
      <c r="H31" s="129" t="s">
        <v>17</v>
      </c>
      <c r="I31" s="129" t="s">
        <v>17</v>
      </c>
      <c r="J31" s="136" t="s">
        <v>18</v>
      </c>
      <c r="K31" s="240"/>
    </row>
    <row r="32" spans="1:11" ht="56.25" hidden="1">
      <c r="A32" s="129">
        <v>28</v>
      </c>
      <c r="B32" s="138" t="s">
        <v>96</v>
      </c>
      <c r="C32" s="136" t="s">
        <v>88</v>
      </c>
      <c r="D32" s="129" t="s">
        <v>89</v>
      </c>
      <c r="E32" s="129" t="s">
        <v>15</v>
      </c>
      <c r="F32" s="234"/>
      <c r="G32" s="237"/>
      <c r="H32" s="129" t="s">
        <v>17</v>
      </c>
      <c r="I32" s="129" t="s">
        <v>17</v>
      </c>
      <c r="J32" s="136" t="s">
        <v>18</v>
      </c>
      <c r="K32" s="240"/>
    </row>
    <row r="33" spans="1:11" ht="93.75" hidden="1">
      <c r="A33" s="129">
        <v>29</v>
      </c>
      <c r="B33" s="138" t="s">
        <v>97</v>
      </c>
      <c r="C33" s="136" t="s">
        <v>88</v>
      </c>
      <c r="D33" s="129" t="s">
        <v>89</v>
      </c>
      <c r="E33" s="129" t="s">
        <v>15</v>
      </c>
      <c r="F33" s="234"/>
      <c r="G33" s="237"/>
      <c r="H33" s="129" t="s">
        <v>17</v>
      </c>
      <c r="I33" s="129" t="s">
        <v>17</v>
      </c>
      <c r="J33" s="136" t="s">
        <v>18</v>
      </c>
      <c r="K33" s="240"/>
    </row>
    <row r="34" spans="1:11" ht="52.5" hidden="1" customHeight="1">
      <c r="A34" s="129">
        <v>30</v>
      </c>
      <c r="B34" s="138" t="s">
        <v>98</v>
      </c>
      <c r="C34" s="136" t="s">
        <v>99</v>
      </c>
      <c r="D34" s="129" t="s">
        <v>89</v>
      </c>
      <c r="E34" s="129" t="s">
        <v>15</v>
      </c>
      <c r="F34" s="234"/>
      <c r="G34" s="237"/>
      <c r="H34" s="129" t="s">
        <v>17</v>
      </c>
      <c r="I34" s="129" t="s">
        <v>17</v>
      </c>
      <c r="J34" s="136" t="s">
        <v>18</v>
      </c>
      <c r="K34" s="240"/>
    </row>
    <row r="35" spans="1:11" ht="93.75" hidden="1">
      <c r="A35" s="129">
        <v>31</v>
      </c>
      <c r="B35" s="138" t="s">
        <v>100</v>
      </c>
      <c r="C35" s="136" t="s">
        <v>88</v>
      </c>
      <c r="D35" s="129" t="s">
        <v>89</v>
      </c>
      <c r="E35" s="129" t="s">
        <v>15</v>
      </c>
      <c r="F35" s="235"/>
      <c r="G35" s="238"/>
      <c r="H35" s="129" t="s">
        <v>17</v>
      </c>
      <c r="I35" s="129" t="s">
        <v>17</v>
      </c>
      <c r="J35" s="136" t="s">
        <v>18</v>
      </c>
      <c r="K35" s="241"/>
    </row>
    <row r="36" spans="1:11" ht="150" hidden="1">
      <c r="A36" s="129">
        <v>32</v>
      </c>
      <c r="B36" s="138" t="s">
        <v>101</v>
      </c>
      <c r="C36" s="136" t="s">
        <v>102</v>
      </c>
      <c r="D36" s="129" t="s">
        <v>103</v>
      </c>
      <c r="E36" s="129" t="s">
        <v>15</v>
      </c>
      <c r="F36" s="141" t="s">
        <v>17</v>
      </c>
      <c r="G36" s="136" t="s">
        <v>104</v>
      </c>
      <c r="H36" s="129" t="s">
        <v>17</v>
      </c>
      <c r="I36" s="129" t="s">
        <v>17</v>
      </c>
      <c r="J36" s="136" t="s">
        <v>105</v>
      </c>
      <c r="K36" s="136" t="s">
        <v>106</v>
      </c>
    </row>
    <row r="37" spans="1:11" ht="75" hidden="1">
      <c r="A37" s="129">
        <v>33</v>
      </c>
      <c r="B37" s="143" t="s">
        <v>107</v>
      </c>
      <c r="C37" s="144" t="s">
        <v>102</v>
      </c>
      <c r="D37" s="129" t="s">
        <v>103</v>
      </c>
      <c r="E37" s="129" t="s">
        <v>15</v>
      </c>
      <c r="F37" s="141">
        <v>461.66</v>
      </c>
      <c r="G37" s="136" t="s">
        <v>108</v>
      </c>
      <c r="H37" s="129" t="s">
        <v>17</v>
      </c>
      <c r="I37" s="129" t="s">
        <v>17</v>
      </c>
      <c r="J37" s="136" t="s">
        <v>105</v>
      </c>
      <c r="K37" s="136" t="s">
        <v>109</v>
      </c>
    </row>
    <row r="38" spans="1:11" ht="75" hidden="1">
      <c r="A38" s="129">
        <v>34</v>
      </c>
      <c r="B38" s="145" t="s">
        <v>110</v>
      </c>
      <c r="C38" s="136" t="s">
        <v>102</v>
      </c>
      <c r="D38" s="129" t="s">
        <v>103</v>
      </c>
      <c r="E38" s="129" t="s">
        <v>15</v>
      </c>
      <c r="F38" s="141">
        <v>329.66</v>
      </c>
      <c r="G38" s="136" t="s">
        <v>111</v>
      </c>
      <c r="H38" s="129" t="s">
        <v>17</v>
      </c>
      <c r="I38" s="129" t="s">
        <v>17</v>
      </c>
      <c r="J38" s="136" t="s">
        <v>105</v>
      </c>
      <c r="K38" s="136" t="s">
        <v>112</v>
      </c>
    </row>
    <row r="39" spans="1:11" ht="56.25" hidden="1">
      <c r="A39" s="129">
        <v>35</v>
      </c>
      <c r="B39" s="145" t="s">
        <v>113</v>
      </c>
      <c r="C39" s="136" t="s">
        <v>114</v>
      </c>
      <c r="D39" s="129" t="s">
        <v>103</v>
      </c>
      <c r="E39" s="129" t="s">
        <v>15</v>
      </c>
      <c r="F39" s="141" t="s">
        <v>17</v>
      </c>
      <c r="G39" s="136" t="s">
        <v>104</v>
      </c>
      <c r="H39" s="129" t="s">
        <v>17</v>
      </c>
      <c r="I39" s="129" t="s">
        <v>17</v>
      </c>
      <c r="J39" s="136" t="s">
        <v>105</v>
      </c>
      <c r="K39" s="136" t="s">
        <v>106</v>
      </c>
    </row>
    <row r="40" spans="1:11" ht="56.25" hidden="1">
      <c r="A40" s="129">
        <v>36</v>
      </c>
      <c r="B40" s="145" t="s">
        <v>115</v>
      </c>
      <c r="C40" s="136" t="s">
        <v>114</v>
      </c>
      <c r="D40" s="129" t="s">
        <v>103</v>
      </c>
      <c r="E40" s="129" t="s">
        <v>15</v>
      </c>
      <c r="F40" s="141" t="s">
        <v>17</v>
      </c>
      <c r="G40" s="136" t="s">
        <v>104</v>
      </c>
      <c r="H40" s="129" t="s">
        <v>17</v>
      </c>
      <c r="I40" s="129" t="s">
        <v>17</v>
      </c>
      <c r="J40" s="136" t="s">
        <v>105</v>
      </c>
      <c r="K40" s="136" t="s">
        <v>106</v>
      </c>
    </row>
    <row r="41" spans="1:11" ht="56.25" hidden="1">
      <c r="A41" s="129">
        <v>37</v>
      </c>
      <c r="B41" s="145" t="s">
        <v>116</v>
      </c>
      <c r="C41" s="136" t="s">
        <v>117</v>
      </c>
      <c r="D41" s="129" t="s">
        <v>103</v>
      </c>
      <c r="E41" s="129" t="s">
        <v>15</v>
      </c>
      <c r="F41" s="141" t="s">
        <v>17</v>
      </c>
      <c r="G41" s="136" t="s">
        <v>104</v>
      </c>
      <c r="H41" s="129" t="s">
        <v>17</v>
      </c>
      <c r="I41" s="129" t="s">
        <v>17</v>
      </c>
      <c r="J41" s="136" t="s">
        <v>105</v>
      </c>
      <c r="K41" s="136" t="s">
        <v>106</v>
      </c>
    </row>
    <row r="42" spans="1:11" ht="93.75" hidden="1">
      <c r="A42" s="129">
        <v>38</v>
      </c>
      <c r="B42" s="145" t="s">
        <v>118</v>
      </c>
      <c r="C42" s="136" t="s">
        <v>117</v>
      </c>
      <c r="D42" s="129" t="s">
        <v>103</v>
      </c>
      <c r="E42" s="129" t="s">
        <v>15</v>
      </c>
      <c r="F42" s="141" t="s">
        <v>17</v>
      </c>
      <c r="G42" s="136" t="s">
        <v>104</v>
      </c>
      <c r="H42" s="129" t="s">
        <v>17</v>
      </c>
      <c r="I42" s="129" t="s">
        <v>17</v>
      </c>
      <c r="J42" s="136" t="s">
        <v>105</v>
      </c>
      <c r="K42" s="136" t="s">
        <v>106</v>
      </c>
    </row>
    <row r="43" spans="1:11" ht="56.25" hidden="1">
      <c r="A43" s="129">
        <v>39</v>
      </c>
      <c r="B43" s="145" t="s">
        <v>119</v>
      </c>
      <c r="C43" s="136" t="s">
        <v>120</v>
      </c>
      <c r="D43" s="129" t="s">
        <v>103</v>
      </c>
      <c r="E43" s="129" t="s">
        <v>15</v>
      </c>
      <c r="F43" s="141" t="s">
        <v>17</v>
      </c>
      <c r="G43" s="136" t="s">
        <v>104</v>
      </c>
      <c r="H43" s="129" t="s">
        <v>17</v>
      </c>
      <c r="I43" s="129" t="s">
        <v>17</v>
      </c>
      <c r="J43" s="136" t="s">
        <v>105</v>
      </c>
      <c r="K43" s="136" t="s">
        <v>106</v>
      </c>
    </row>
    <row r="44" spans="1:11" ht="75" hidden="1">
      <c r="A44" s="129">
        <v>40</v>
      </c>
      <c r="B44" s="145" t="s">
        <v>121</v>
      </c>
      <c r="C44" s="136" t="s">
        <v>120</v>
      </c>
      <c r="D44" s="129" t="s">
        <v>103</v>
      </c>
      <c r="E44" s="129" t="s">
        <v>15</v>
      </c>
      <c r="F44" s="139">
        <v>303.5</v>
      </c>
      <c r="G44" s="136" t="s">
        <v>122</v>
      </c>
      <c r="H44" s="129" t="s">
        <v>17</v>
      </c>
      <c r="I44" s="129" t="s">
        <v>17</v>
      </c>
      <c r="J44" s="136" t="s">
        <v>105</v>
      </c>
      <c r="K44" s="136" t="s">
        <v>112</v>
      </c>
    </row>
    <row r="45" spans="1:11" ht="75" hidden="1">
      <c r="A45" s="129">
        <v>41</v>
      </c>
      <c r="B45" s="145" t="s">
        <v>123</v>
      </c>
      <c r="C45" s="136" t="s">
        <v>124</v>
      </c>
      <c r="D45" s="129" t="s">
        <v>103</v>
      </c>
      <c r="E45" s="129" t="s">
        <v>15</v>
      </c>
      <c r="F45" s="141" t="s">
        <v>17</v>
      </c>
      <c r="G45" s="136" t="s">
        <v>104</v>
      </c>
      <c r="H45" s="129" t="s">
        <v>17</v>
      </c>
      <c r="I45" s="129" t="s">
        <v>17</v>
      </c>
      <c r="J45" s="136" t="s">
        <v>105</v>
      </c>
      <c r="K45" s="136" t="s">
        <v>106</v>
      </c>
    </row>
    <row r="46" spans="1:11" ht="93.75" hidden="1">
      <c r="A46" s="129">
        <v>42</v>
      </c>
      <c r="B46" s="143" t="s">
        <v>125</v>
      </c>
      <c r="C46" s="136" t="s">
        <v>124</v>
      </c>
      <c r="D46" s="129" t="s">
        <v>103</v>
      </c>
      <c r="E46" s="129" t="s">
        <v>15</v>
      </c>
      <c r="F46" s="141" t="s">
        <v>17</v>
      </c>
      <c r="G46" s="136" t="s">
        <v>104</v>
      </c>
      <c r="H46" s="129" t="s">
        <v>17</v>
      </c>
      <c r="I46" s="129" t="s">
        <v>17</v>
      </c>
      <c r="J46" s="136" t="s">
        <v>105</v>
      </c>
      <c r="K46" s="136" t="s">
        <v>106</v>
      </c>
    </row>
    <row r="47" spans="1:11" ht="131.25" hidden="1">
      <c r="A47" s="129">
        <v>43</v>
      </c>
      <c r="B47" s="145" t="s">
        <v>126</v>
      </c>
      <c r="C47" s="136" t="s">
        <v>127</v>
      </c>
      <c r="D47" s="129" t="s">
        <v>103</v>
      </c>
      <c r="E47" s="129" t="s">
        <v>15</v>
      </c>
      <c r="F47" s="141">
        <v>9596.33</v>
      </c>
      <c r="G47" s="136" t="s">
        <v>128</v>
      </c>
      <c r="H47" s="129" t="s">
        <v>17</v>
      </c>
      <c r="I47" s="129" t="s">
        <v>17</v>
      </c>
      <c r="J47" s="136" t="s">
        <v>105</v>
      </c>
      <c r="K47" s="136" t="s">
        <v>112</v>
      </c>
    </row>
    <row r="48" spans="1:11" ht="75" hidden="1">
      <c r="A48" s="129">
        <v>44</v>
      </c>
      <c r="B48" s="145" t="s">
        <v>129</v>
      </c>
      <c r="C48" s="136" t="s">
        <v>130</v>
      </c>
      <c r="D48" s="129" t="s">
        <v>103</v>
      </c>
      <c r="E48" s="129" t="s">
        <v>15</v>
      </c>
      <c r="F48" s="141" t="s">
        <v>17</v>
      </c>
      <c r="G48" s="136" t="s">
        <v>104</v>
      </c>
      <c r="H48" s="129" t="s">
        <v>17</v>
      </c>
      <c r="I48" s="129" t="s">
        <v>17</v>
      </c>
      <c r="J48" s="136" t="s">
        <v>105</v>
      </c>
      <c r="K48" s="136" t="s">
        <v>106</v>
      </c>
    </row>
    <row r="49" spans="1:11" ht="56.25" hidden="1">
      <c r="A49" s="129">
        <v>45</v>
      </c>
      <c r="B49" s="145" t="s">
        <v>131</v>
      </c>
      <c r="C49" s="136" t="s">
        <v>132</v>
      </c>
      <c r="D49" s="129" t="s">
        <v>103</v>
      </c>
      <c r="E49" s="129" t="s">
        <v>15</v>
      </c>
      <c r="F49" s="141" t="s">
        <v>17</v>
      </c>
      <c r="G49" s="136" t="s">
        <v>104</v>
      </c>
      <c r="H49" s="129" t="s">
        <v>17</v>
      </c>
      <c r="I49" s="129" t="s">
        <v>17</v>
      </c>
      <c r="J49" s="136" t="s">
        <v>105</v>
      </c>
      <c r="K49" s="136" t="s">
        <v>106</v>
      </c>
    </row>
    <row r="50" spans="1:11" ht="56.25" hidden="1">
      <c r="A50" s="129">
        <v>46</v>
      </c>
      <c r="B50" s="143" t="s">
        <v>133</v>
      </c>
      <c r="C50" s="136" t="s">
        <v>134</v>
      </c>
      <c r="D50" s="129" t="s">
        <v>103</v>
      </c>
      <c r="E50" s="129" t="s">
        <v>15</v>
      </c>
      <c r="F50" s="141" t="s">
        <v>17</v>
      </c>
      <c r="G50" s="136" t="s">
        <v>104</v>
      </c>
      <c r="H50" s="129" t="s">
        <v>17</v>
      </c>
      <c r="I50" s="129" t="s">
        <v>17</v>
      </c>
      <c r="J50" s="136" t="s">
        <v>105</v>
      </c>
      <c r="K50" s="136" t="s">
        <v>106</v>
      </c>
    </row>
    <row r="51" spans="1:11" ht="56.25" hidden="1">
      <c r="A51" s="129">
        <v>47</v>
      </c>
      <c r="B51" s="145" t="s">
        <v>135</v>
      </c>
      <c r="C51" s="136" t="s">
        <v>134</v>
      </c>
      <c r="D51" s="129" t="s">
        <v>103</v>
      </c>
      <c r="E51" s="129" t="s">
        <v>15</v>
      </c>
      <c r="F51" s="141">
        <v>354.8</v>
      </c>
      <c r="G51" s="136" t="s">
        <v>104</v>
      </c>
      <c r="H51" s="129" t="s">
        <v>17</v>
      </c>
      <c r="I51" s="129" t="s">
        <v>17</v>
      </c>
      <c r="J51" s="136" t="s">
        <v>105</v>
      </c>
      <c r="K51" s="136" t="s">
        <v>112</v>
      </c>
    </row>
    <row r="52" spans="1:11" ht="112.5" hidden="1">
      <c r="A52" s="129">
        <v>48</v>
      </c>
      <c r="B52" s="145" t="s">
        <v>136</v>
      </c>
      <c r="C52" s="136" t="s">
        <v>137</v>
      </c>
      <c r="D52" s="129" t="s">
        <v>103</v>
      </c>
      <c r="E52" s="129" t="s">
        <v>15</v>
      </c>
      <c r="F52" s="141" t="s">
        <v>17</v>
      </c>
      <c r="G52" s="136" t="s">
        <v>104</v>
      </c>
      <c r="H52" s="129" t="s">
        <v>17</v>
      </c>
      <c r="I52" s="129" t="s">
        <v>17</v>
      </c>
      <c r="J52" s="136" t="s">
        <v>105</v>
      </c>
      <c r="K52" s="136" t="s">
        <v>106</v>
      </c>
    </row>
    <row r="53" spans="1:11" ht="56.25" hidden="1">
      <c r="A53" s="129">
        <v>49</v>
      </c>
      <c r="B53" s="145" t="s">
        <v>138</v>
      </c>
      <c r="C53" s="136" t="s">
        <v>139</v>
      </c>
      <c r="D53" s="129" t="s">
        <v>103</v>
      </c>
      <c r="E53" s="129" t="s">
        <v>15</v>
      </c>
      <c r="F53" s="141" t="s">
        <v>17</v>
      </c>
      <c r="G53" s="136" t="s">
        <v>104</v>
      </c>
      <c r="H53" s="129" t="s">
        <v>17</v>
      </c>
      <c r="I53" s="129" t="s">
        <v>17</v>
      </c>
      <c r="J53" s="136" t="s">
        <v>105</v>
      </c>
      <c r="K53" s="136" t="s">
        <v>106</v>
      </c>
    </row>
    <row r="54" spans="1:11" ht="75" hidden="1">
      <c r="A54" s="129">
        <v>50</v>
      </c>
      <c r="B54" s="145" t="s">
        <v>140</v>
      </c>
      <c r="C54" s="136" t="s">
        <v>139</v>
      </c>
      <c r="D54" s="129" t="s">
        <v>103</v>
      </c>
      <c r="E54" s="129" t="s">
        <v>15</v>
      </c>
      <c r="F54" s="141">
        <v>301.88</v>
      </c>
      <c r="G54" s="136" t="s">
        <v>104</v>
      </c>
      <c r="H54" s="129" t="s">
        <v>17</v>
      </c>
      <c r="I54" s="129" t="s">
        <v>17</v>
      </c>
      <c r="J54" s="136" t="s">
        <v>105</v>
      </c>
      <c r="K54" s="136" t="s">
        <v>112</v>
      </c>
    </row>
    <row r="55" spans="1:11" ht="93.75" hidden="1">
      <c r="A55" s="129">
        <v>51</v>
      </c>
      <c r="B55" s="145" t="s">
        <v>141</v>
      </c>
      <c r="C55" s="136" t="s">
        <v>142</v>
      </c>
      <c r="D55" s="129" t="s">
        <v>143</v>
      </c>
      <c r="E55" s="129" t="s">
        <v>15</v>
      </c>
      <c r="F55" s="141" t="s">
        <v>17</v>
      </c>
      <c r="G55" s="136" t="s">
        <v>144</v>
      </c>
      <c r="H55" s="129" t="s">
        <v>17</v>
      </c>
      <c r="I55" s="129" t="s">
        <v>17</v>
      </c>
      <c r="J55" s="136" t="s">
        <v>105</v>
      </c>
      <c r="K55" s="136" t="s">
        <v>112</v>
      </c>
    </row>
    <row r="56" spans="1:11" ht="56.25" hidden="1">
      <c r="A56" s="129">
        <v>52</v>
      </c>
      <c r="B56" s="145" t="s">
        <v>145</v>
      </c>
      <c r="C56" s="136" t="s">
        <v>146</v>
      </c>
      <c r="D56" s="129" t="s">
        <v>103</v>
      </c>
      <c r="E56" s="129" t="s">
        <v>15</v>
      </c>
      <c r="F56" s="141" t="s">
        <v>17</v>
      </c>
      <c r="G56" s="136" t="s">
        <v>104</v>
      </c>
      <c r="H56" s="129" t="s">
        <v>17</v>
      </c>
      <c r="I56" s="129" t="s">
        <v>17</v>
      </c>
      <c r="J56" s="136" t="s">
        <v>105</v>
      </c>
      <c r="K56" s="136" t="s">
        <v>106</v>
      </c>
    </row>
    <row r="57" spans="1:11" ht="93.75" hidden="1">
      <c r="A57" s="129">
        <v>53</v>
      </c>
      <c r="B57" s="145" t="s">
        <v>147</v>
      </c>
      <c r="C57" s="136" t="s">
        <v>146</v>
      </c>
      <c r="D57" s="129" t="s">
        <v>103</v>
      </c>
      <c r="E57" s="129" t="s">
        <v>15</v>
      </c>
      <c r="F57" s="141" t="s">
        <v>17</v>
      </c>
      <c r="G57" s="136" t="s">
        <v>104</v>
      </c>
      <c r="H57" s="129" t="s">
        <v>17</v>
      </c>
      <c r="I57" s="129" t="s">
        <v>17</v>
      </c>
      <c r="J57" s="136" t="s">
        <v>105</v>
      </c>
      <c r="K57" s="136" t="s">
        <v>106</v>
      </c>
    </row>
    <row r="58" spans="1:11" ht="56.25" hidden="1">
      <c r="A58" s="129">
        <v>54</v>
      </c>
      <c r="B58" s="145" t="s">
        <v>148</v>
      </c>
      <c r="C58" s="136" t="s">
        <v>149</v>
      </c>
      <c r="D58" s="129" t="s">
        <v>103</v>
      </c>
      <c r="E58" s="129" t="s">
        <v>15</v>
      </c>
      <c r="F58" s="141" t="s">
        <v>17</v>
      </c>
      <c r="G58" s="136" t="s">
        <v>104</v>
      </c>
      <c r="H58" s="129" t="s">
        <v>17</v>
      </c>
      <c r="I58" s="129" t="s">
        <v>17</v>
      </c>
      <c r="J58" s="136" t="s">
        <v>105</v>
      </c>
      <c r="K58" s="136" t="s">
        <v>106</v>
      </c>
    </row>
    <row r="59" spans="1:11" ht="112.5" hidden="1">
      <c r="A59" s="129">
        <v>55</v>
      </c>
      <c r="B59" s="145" t="s">
        <v>150</v>
      </c>
      <c r="C59" s="136" t="s">
        <v>69</v>
      </c>
      <c r="D59" s="129" t="s">
        <v>103</v>
      </c>
      <c r="E59" s="129" t="s">
        <v>15</v>
      </c>
      <c r="F59" s="141" t="s">
        <v>17</v>
      </c>
      <c r="G59" s="136" t="s">
        <v>104</v>
      </c>
      <c r="H59" s="129" t="s">
        <v>17</v>
      </c>
      <c r="I59" s="129" t="s">
        <v>17</v>
      </c>
      <c r="J59" s="136" t="s">
        <v>105</v>
      </c>
      <c r="K59" s="136" t="s">
        <v>106</v>
      </c>
    </row>
    <row r="60" spans="1:11" ht="112.5" hidden="1">
      <c r="A60" s="129">
        <v>56</v>
      </c>
      <c r="B60" s="145" t="s">
        <v>151</v>
      </c>
      <c r="C60" s="136" t="s">
        <v>69</v>
      </c>
      <c r="D60" s="129" t="s">
        <v>103</v>
      </c>
      <c r="E60" s="129" t="s">
        <v>15</v>
      </c>
      <c r="F60" s="141" t="s">
        <v>17</v>
      </c>
      <c r="G60" s="136" t="s">
        <v>104</v>
      </c>
      <c r="H60" s="129" t="s">
        <v>17</v>
      </c>
      <c r="I60" s="129" t="s">
        <v>17</v>
      </c>
      <c r="J60" s="136" t="s">
        <v>105</v>
      </c>
      <c r="K60" s="136" t="s">
        <v>106</v>
      </c>
    </row>
    <row r="61" spans="1:11" ht="75" hidden="1">
      <c r="A61" s="129">
        <v>57</v>
      </c>
      <c r="B61" s="145" t="s">
        <v>152</v>
      </c>
      <c r="C61" s="136" t="s">
        <v>117</v>
      </c>
      <c r="D61" s="129" t="s">
        <v>103</v>
      </c>
      <c r="E61" s="129" t="s">
        <v>15</v>
      </c>
      <c r="F61" s="141" t="s">
        <v>17</v>
      </c>
      <c r="G61" s="136" t="s">
        <v>104</v>
      </c>
      <c r="H61" s="129" t="s">
        <v>17</v>
      </c>
      <c r="I61" s="129" t="s">
        <v>17</v>
      </c>
      <c r="J61" s="136" t="s">
        <v>105</v>
      </c>
      <c r="K61" s="136" t="s">
        <v>106</v>
      </c>
    </row>
    <row r="62" spans="1:11" ht="56.25" hidden="1">
      <c r="A62" s="129">
        <v>58</v>
      </c>
      <c r="B62" s="145" t="s">
        <v>153</v>
      </c>
      <c r="C62" s="136" t="s">
        <v>134</v>
      </c>
      <c r="D62" s="129" t="s">
        <v>103</v>
      </c>
      <c r="E62" s="129" t="s">
        <v>15</v>
      </c>
      <c r="F62" s="141" t="s">
        <v>17</v>
      </c>
      <c r="G62" s="136" t="s">
        <v>104</v>
      </c>
      <c r="H62" s="129" t="s">
        <v>17</v>
      </c>
      <c r="I62" s="129" t="s">
        <v>17</v>
      </c>
      <c r="J62" s="136" t="s">
        <v>105</v>
      </c>
      <c r="K62" s="136" t="s">
        <v>106</v>
      </c>
    </row>
    <row r="63" spans="1:11" ht="75" hidden="1">
      <c r="A63" s="129">
        <v>59</v>
      </c>
      <c r="B63" s="145" t="s">
        <v>154</v>
      </c>
      <c r="C63" s="136" t="s">
        <v>50</v>
      </c>
      <c r="D63" s="129" t="s">
        <v>103</v>
      </c>
      <c r="E63" s="129" t="s">
        <v>15</v>
      </c>
      <c r="F63" s="141" t="s">
        <v>17</v>
      </c>
      <c r="G63" s="136" t="s">
        <v>104</v>
      </c>
      <c r="H63" s="129" t="s">
        <v>17</v>
      </c>
      <c r="I63" s="129" t="s">
        <v>17</v>
      </c>
      <c r="J63" s="136" t="s">
        <v>105</v>
      </c>
      <c r="K63" s="136" t="s">
        <v>106</v>
      </c>
    </row>
    <row r="64" spans="1:11" ht="56.25" hidden="1">
      <c r="A64" s="129">
        <v>60</v>
      </c>
      <c r="B64" s="145" t="s">
        <v>155</v>
      </c>
      <c r="C64" s="136" t="s">
        <v>146</v>
      </c>
      <c r="D64" s="129" t="s">
        <v>103</v>
      </c>
      <c r="E64" s="129" t="s">
        <v>15</v>
      </c>
      <c r="F64" s="141" t="s">
        <v>17</v>
      </c>
      <c r="G64" s="136" t="s">
        <v>104</v>
      </c>
      <c r="H64" s="129" t="s">
        <v>17</v>
      </c>
      <c r="I64" s="129" t="s">
        <v>17</v>
      </c>
      <c r="J64" s="136" t="s">
        <v>105</v>
      </c>
      <c r="K64" s="136" t="s">
        <v>106</v>
      </c>
    </row>
    <row r="65" spans="1:11" ht="112.5" hidden="1">
      <c r="A65" s="129">
        <v>61</v>
      </c>
      <c r="B65" s="145" t="s">
        <v>156</v>
      </c>
      <c r="C65" s="136" t="s">
        <v>117</v>
      </c>
      <c r="D65" s="129" t="s">
        <v>103</v>
      </c>
      <c r="E65" s="129" t="s">
        <v>15</v>
      </c>
      <c r="F65" s="141" t="s">
        <v>17</v>
      </c>
      <c r="G65" s="136" t="s">
        <v>104</v>
      </c>
      <c r="H65" s="129" t="s">
        <v>17</v>
      </c>
      <c r="I65" s="129" t="s">
        <v>17</v>
      </c>
      <c r="J65" s="136" t="s">
        <v>105</v>
      </c>
      <c r="K65" s="136" t="s">
        <v>106</v>
      </c>
    </row>
    <row r="66" spans="1:11" ht="131.25" hidden="1">
      <c r="A66" s="129">
        <v>62</v>
      </c>
      <c r="B66" s="145" t="s">
        <v>157</v>
      </c>
      <c r="C66" s="136" t="s">
        <v>146</v>
      </c>
      <c r="D66" s="129" t="s">
        <v>103</v>
      </c>
      <c r="E66" s="129" t="s">
        <v>15</v>
      </c>
      <c r="F66" s="141" t="s">
        <v>17</v>
      </c>
      <c r="G66" s="136" t="s">
        <v>104</v>
      </c>
      <c r="H66" s="129" t="s">
        <v>17</v>
      </c>
      <c r="I66" s="129" t="s">
        <v>17</v>
      </c>
      <c r="J66" s="136" t="s">
        <v>105</v>
      </c>
      <c r="K66" s="136" t="s">
        <v>106</v>
      </c>
    </row>
    <row r="67" spans="1:11" ht="56.25" hidden="1">
      <c r="A67" s="129">
        <v>63</v>
      </c>
      <c r="B67" s="138" t="s">
        <v>158</v>
      </c>
      <c r="C67" s="136" t="s">
        <v>134</v>
      </c>
      <c r="D67" s="129" t="s">
        <v>143</v>
      </c>
      <c r="E67" s="129" t="s">
        <v>15</v>
      </c>
      <c r="F67" s="141" t="s">
        <v>17</v>
      </c>
      <c r="G67" s="136" t="s">
        <v>159</v>
      </c>
      <c r="H67" s="129" t="s">
        <v>17</v>
      </c>
      <c r="I67" s="129" t="s">
        <v>17</v>
      </c>
      <c r="J67" s="136" t="s">
        <v>105</v>
      </c>
      <c r="K67" s="136" t="s">
        <v>106</v>
      </c>
    </row>
    <row r="68" spans="1:11" ht="112.5" hidden="1">
      <c r="A68" s="129">
        <v>64</v>
      </c>
      <c r="B68" s="138" t="s">
        <v>160</v>
      </c>
      <c r="C68" s="136" t="s">
        <v>161</v>
      </c>
      <c r="D68" s="129" t="s">
        <v>89</v>
      </c>
      <c r="E68" s="129" t="s">
        <v>15</v>
      </c>
      <c r="F68" s="141" t="s">
        <v>17</v>
      </c>
      <c r="G68" s="136" t="s">
        <v>162</v>
      </c>
      <c r="H68" s="129" t="s">
        <v>17</v>
      </c>
      <c r="I68" s="129" t="s">
        <v>17</v>
      </c>
      <c r="J68" s="136" t="s">
        <v>105</v>
      </c>
      <c r="K68" s="136" t="s">
        <v>106</v>
      </c>
    </row>
    <row r="69" spans="1:11" ht="56.25" hidden="1">
      <c r="A69" s="129">
        <v>65</v>
      </c>
      <c r="B69" s="138" t="s">
        <v>163</v>
      </c>
      <c r="C69" s="136" t="s">
        <v>117</v>
      </c>
      <c r="D69" s="129" t="s">
        <v>164</v>
      </c>
      <c r="E69" s="129" t="s">
        <v>165</v>
      </c>
      <c r="F69" s="141">
        <v>772.8</v>
      </c>
      <c r="G69" s="136" t="s">
        <v>166</v>
      </c>
      <c r="H69" s="129" t="s">
        <v>17</v>
      </c>
      <c r="I69" s="129" t="s">
        <v>17</v>
      </c>
      <c r="J69" s="136" t="s">
        <v>167</v>
      </c>
      <c r="K69" s="136" t="s">
        <v>168</v>
      </c>
    </row>
    <row r="70" spans="1:11" ht="18.75" hidden="1">
      <c r="A70" s="129"/>
      <c r="B70" s="147"/>
      <c r="C70" s="136"/>
      <c r="D70" s="148"/>
      <c r="E70" s="148"/>
      <c r="F70" s="148"/>
      <c r="G70" s="146"/>
      <c r="H70" s="148"/>
      <c r="I70" s="148"/>
      <c r="J70" s="146"/>
      <c r="K70" s="146"/>
    </row>
    <row r="71" spans="1:11" ht="18.75" hidden="1">
      <c r="A71" s="129"/>
      <c r="B71" s="130" t="s">
        <v>169</v>
      </c>
      <c r="C71" s="136"/>
      <c r="D71" s="129"/>
      <c r="E71" s="129"/>
      <c r="F71" s="133">
        <f>SUM(F5:F69)</f>
        <v>132309.69900000002</v>
      </c>
      <c r="G71" s="136"/>
      <c r="H71" s="129"/>
      <c r="I71" s="129"/>
      <c r="J71" s="136"/>
      <c r="K71" s="136"/>
    </row>
    <row r="72" spans="1:11" ht="18.75" hidden="1">
      <c r="A72" s="219"/>
      <c r="B72" s="220"/>
      <c r="C72" s="220"/>
      <c r="D72" s="220"/>
      <c r="E72" s="220"/>
      <c r="F72" s="220"/>
      <c r="G72" s="220"/>
      <c r="H72" s="220"/>
      <c r="I72" s="220"/>
      <c r="J72" s="220"/>
      <c r="K72" s="221"/>
    </row>
    <row r="73" spans="1:11" ht="18.75" customHeight="1">
      <c r="A73" s="222" t="s">
        <v>170</v>
      </c>
      <c r="B73" s="223"/>
      <c r="C73" s="223"/>
      <c r="D73" s="223"/>
      <c r="E73" s="223"/>
      <c r="F73" s="223"/>
      <c r="G73" s="223"/>
      <c r="H73" s="223"/>
      <c r="I73" s="223"/>
      <c r="J73" s="223"/>
      <c r="K73" s="224"/>
    </row>
    <row r="74" spans="1:11" ht="93.75" hidden="1">
      <c r="A74" s="150" t="s">
        <v>171</v>
      </c>
      <c r="B74" s="147" t="s">
        <v>172</v>
      </c>
      <c r="C74" s="146" t="s">
        <v>173</v>
      </c>
      <c r="D74" s="148" t="s">
        <v>174</v>
      </c>
      <c r="E74" s="148" t="s">
        <v>175</v>
      </c>
      <c r="F74" s="151">
        <v>79.305000000000007</v>
      </c>
      <c r="G74" s="147" t="s">
        <v>176</v>
      </c>
      <c r="H74" s="152" t="s">
        <v>17</v>
      </c>
      <c r="I74" s="152" t="s">
        <v>17</v>
      </c>
      <c r="J74" s="148" t="s">
        <v>177</v>
      </c>
      <c r="K74" s="147" t="s">
        <v>178</v>
      </c>
    </row>
    <row r="75" spans="1:11" ht="93.75" hidden="1">
      <c r="A75" s="150" t="s">
        <v>179</v>
      </c>
      <c r="B75" s="147" t="s">
        <v>180</v>
      </c>
      <c r="C75" s="146" t="s">
        <v>181</v>
      </c>
      <c r="D75" s="148" t="s">
        <v>182</v>
      </c>
      <c r="E75" s="148" t="s">
        <v>175</v>
      </c>
      <c r="F75" s="151">
        <v>57.99</v>
      </c>
      <c r="G75" s="147" t="s">
        <v>183</v>
      </c>
      <c r="H75" s="152" t="s">
        <v>17</v>
      </c>
      <c r="I75" s="152" t="s">
        <v>17</v>
      </c>
      <c r="J75" s="148" t="s">
        <v>177</v>
      </c>
      <c r="K75" s="147" t="s">
        <v>178</v>
      </c>
    </row>
    <row r="76" spans="1:11" ht="93.75" hidden="1">
      <c r="A76" s="150" t="s">
        <v>184</v>
      </c>
      <c r="B76" s="147" t="s">
        <v>185</v>
      </c>
      <c r="C76" s="146" t="s">
        <v>186</v>
      </c>
      <c r="D76" s="148" t="s">
        <v>182</v>
      </c>
      <c r="E76" s="148" t="s">
        <v>175</v>
      </c>
      <c r="F76" s="151">
        <v>211.98500000000001</v>
      </c>
      <c r="G76" s="147" t="s">
        <v>187</v>
      </c>
      <c r="H76" s="152" t="s">
        <v>17</v>
      </c>
      <c r="I76" s="152" t="s">
        <v>17</v>
      </c>
      <c r="J76" s="148" t="s">
        <v>177</v>
      </c>
      <c r="K76" s="147" t="s">
        <v>178</v>
      </c>
    </row>
    <row r="77" spans="1:11" ht="93.75" hidden="1">
      <c r="A77" s="150" t="s">
        <v>188</v>
      </c>
      <c r="B77" s="147" t="s">
        <v>189</v>
      </c>
      <c r="C77" s="146" t="s">
        <v>186</v>
      </c>
      <c r="D77" s="148" t="s">
        <v>190</v>
      </c>
      <c r="E77" s="148" t="s">
        <v>175</v>
      </c>
      <c r="F77" s="151">
        <v>66.813999999999993</v>
      </c>
      <c r="G77" s="147" t="s">
        <v>191</v>
      </c>
      <c r="H77" s="152" t="s">
        <v>17</v>
      </c>
      <c r="I77" s="152" t="s">
        <v>17</v>
      </c>
      <c r="J77" s="148" t="s">
        <v>177</v>
      </c>
      <c r="K77" s="147" t="s">
        <v>178</v>
      </c>
    </row>
    <row r="78" spans="1:11" ht="93.75" hidden="1">
      <c r="A78" s="150" t="s">
        <v>192</v>
      </c>
      <c r="B78" s="147" t="s">
        <v>193</v>
      </c>
      <c r="C78" s="146" t="s">
        <v>194</v>
      </c>
      <c r="D78" s="148" t="s">
        <v>174</v>
      </c>
      <c r="E78" s="148" t="s">
        <v>175</v>
      </c>
      <c r="F78" s="151">
        <v>115.295</v>
      </c>
      <c r="G78" s="147" t="s">
        <v>195</v>
      </c>
      <c r="H78" s="152" t="s">
        <v>17</v>
      </c>
      <c r="I78" s="152" t="s">
        <v>17</v>
      </c>
      <c r="J78" s="148" t="s">
        <v>177</v>
      </c>
      <c r="K78" s="147" t="s">
        <v>178</v>
      </c>
    </row>
    <row r="79" spans="1:11" ht="93.75" hidden="1">
      <c r="A79" s="150" t="s">
        <v>196</v>
      </c>
      <c r="B79" s="147" t="s">
        <v>197</v>
      </c>
      <c r="C79" s="146" t="s">
        <v>198</v>
      </c>
      <c r="D79" s="148" t="s">
        <v>54</v>
      </c>
      <c r="E79" s="148" t="s">
        <v>175</v>
      </c>
      <c r="F79" s="151">
        <v>81.427000000000007</v>
      </c>
      <c r="G79" s="147" t="s">
        <v>199</v>
      </c>
      <c r="H79" s="152" t="s">
        <v>17</v>
      </c>
      <c r="I79" s="152" t="s">
        <v>17</v>
      </c>
      <c r="J79" s="148" t="s">
        <v>177</v>
      </c>
      <c r="K79" s="147" t="s">
        <v>178</v>
      </c>
    </row>
    <row r="80" spans="1:11" ht="93.75" hidden="1">
      <c r="A80" s="150" t="s">
        <v>200</v>
      </c>
      <c r="B80" s="147" t="s">
        <v>201</v>
      </c>
      <c r="C80" s="146" t="s">
        <v>198</v>
      </c>
      <c r="D80" s="148" t="s">
        <v>202</v>
      </c>
      <c r="E80" s="148" t="s">
        <v>175</v>
      </c>
      <c r="F80" s="151">
        <v>67.22</v>
      </c>
      <c r="G80" s="147" t="s">
        <v>203</v>
      </c>
      <c r="H80" s="152" t="s">
        <v>17</v>
      </c>
      <c r="I80" s="152" t="s">
        <v>17</v>
      </c>
      <c r="J80" s="148" t="s">
        <v>177</v>
      </c>
      <c r="K80" s="147" t="s">
        <v>178</v>
      </c>
    </row>
    <row r="81" spans="1:11" ht="93.75" hidden="1">
      <c r="A81" s="150" t="s">
        <v>204</v>
      </c>
      <c r="B81" s="147" t="s">
        <v>205</v>
      </c>
      <c r="C81" s="146" t="s">
        <v>206</v>
      </c>
      <c r="D81" s="148" t="s">
        <v>207</v>
      </c>
      <c r="E81" s="148" t="s">
        <v>175</v>
      </c>
      <c r="F81" s="151">
        <v>130.04</v>
      </c>
      <c r="G81" s="147" t="s">
        <v>208</v>
      </c>
      <c r="H81" s="152" t="s">
        <v>17</v>
      </c>
      <c r="I81" s="152" t="s">
        <v>17</v>
      </c>
      <c r="J81" s="148" t="s">
        <v>177</v>
      </c>
      <c r="K81" s="147" t="s">
        <v>178</v>
      </c>
    </row>
    <row r="82" spans="1:11" ht="93.75">
      <c r="A82" s="214" t="s">
        <v>179</v>
      </c>
      <c r="B82" s="147" t="s">
        <v>209</v>
      </c>
      <c r="C82" s="153" t="s">
        <v>210</v>
      </c>
      <c r="D82" s="148" t="s">
        <v>207</v>
      </c>
      <c r="E82" s="148" t="s">
        <v>175</v>
      </c>
      <c r="F82" s="151">
        <v>196.02</v>
      </c>
      <c r="G82" s="147" t="s">
        <v>211</v>
      </c>
      <c r="H82" s="152" t="s">
        <v>17</v>
      </c>
      <c r="I82" s="152" t="s">
        <v>17</v>
      </c>
      <c r="J82" s="148" t="s">
        <v>177</v>
      </c>
      <c r="K82" s="147" t="s">
        <v>178</v>
      </c>
    </row>
    <row r="83" spans="1:11" ht="93.75" hidden="1">
      <c r="A83" s="150" t="s">
        <v>212</v>
      </c>
      <c r="B83" s="147" t="s">
        <v>213</v>
      </c>
      <c r="C83" s="146" t="s">
        <v>214</v>
      </c>
      <c r="D83" s="148" t="s">
        <v>207</v>
      </c>
      <c r="E83" s="148" t="s">
        <v>175</v>
      </c>
      <c r="F83" s="151">
        <v>221.85</v>
      </c>
      <c r="G83" s="147" t="s">
        <v>215</v>
      </c>
      <c r="H83" s="152" t="s">
        <v>17</v>
      </c>
      <c r="I83" s="152" t="s">
        <v>17</v>
      </c>
      <c r="J83" s="148" t="s">
        <v>177</v>
      </c>
      <c r="K83" s="147" t="s">
        <v>178</v>
      </c>
    </row>
    <row r="84" spans="1:11" ht="93.75" hidden="1">
      <c r="A84" s="150" t="s">
        <v>216</v>
      </c>
      <c r="B84" s="147" t="s">
        <v>217</v>
      </c>
      <c r="C84" s="146" t="s">
        <v>218</v>
      </c>
      <c r="D84" s="148" t="s">
        <v>219</v>
      </c>
      <c r="E84" s="148" t="s">
        <v>175</v>
      </c>
      <c r="F84" s="151">
        <v>121.54</v>
      </c>
      <c r="G84" s="147" t="s">
        <v>220</v>
      </c>
      <c r="H84" s="152" t="s">
        <v>17</v>
      </c>
      <c r="I84" s="152" t="s">
        <v>17</v>
      </c>
      <c r="J84" s="148" t="s">
        <v>177</v>
      </c>
      <c r="K84" s="147" t="s">
        <v>178</v>
      </c>
    </row>
    <row r="85" spans="1:11" ht="93.75" hidden="1">
      <c r="A85" s="150" t="s">
        <v>221</v>
      </c>
      <c r="B85" s="147" t="s">
        <v>222</v>
      </c>
      <c r="C85" s="154" t="s">
        <v>223</v>
      </c>
      <c r="D85" s="148" t="s">
        <v>224</v>
      </c>
      <c r="E85" s="148" t="s">
        <v>175</v>
      </c>
      <c r="F85" s="151">
        <v>191.47</v>
      </c>
      <c r="G85" s="147" t="s">
        <v>225</v>
      </c>
      <c r="H85" s="152" t="s">
        <v>17</v>
      </c>
      <c r="I85" s="152" t="s">
        <v>17</v>
      </c>
      <c r="J85" s="148" t="s">
        <v>177</v>
      </c>
      <c r="K85" s="147" t="s">
        <v>178</v>
      </c>
    </row>
    <row r="86" spans="1:11" ht="93.75" hidden="1">
      <c r="A86" s="150" t="s">
        <v>226</v>
      </c>
      <c r="B86" s="147" t="s">
        <v>227</v>
      </c>
      <c r="C86" s="155" t="s">
        <v>228</v>
      </c>
      <c r="D86" s="148" t="s">
        <v>229</v>
      </c>
      <c r="E86" s="148" t="s">
        <v>175</v>
      </c>
      <c r="F86" s="151">
        <v>121.54</v>
      </c>
      <c r="G86" s="147" t="s">
        <v>230</v>
      </c>
      <c r="H86" s="152" t="s">
        <v>17</v>
      </c>
      <c r="I86" s="152" t="s">
        <v>17</v>
      </c>
      <c r="J86" s="148" t="s">
        <v>177</v>
      </c>
      <c r="K86" s="147" t="s">
        <v>178</v>
      </c>
    </row>
    <row r="87" spans="1:11" ht="93.75" hidden="1">
      <c r="A87" s="150" t="s">
        <v>231</v>
      </c>
      <c r="B87" s="147" t="s">
        <v>232</v>
      </c>
      <c r="C87" s="156" t="s">
        <v>233</v>
      </c>
      <c r="D87" s="148" t="s">
        <v>202</v>
      </c>
      <c r="E87" s="148" t="s">
        <v>175</v>
      </c>
      <c r="F87" s="151">
        <v>191.47</v>
      </c>
      <c r="G87" s="147" t="s">
        <v>234</v>
      </c>
      <c r="H87" s="152" t="s">
        <v>17</v>
      </c>
      <c r="I87" s="152" t="s">
        <v>17</v>
      </c>
      <c r="J87" s="148" t="s">
        <v>177</v>
      </c>
      <c r="K87" s="147" t="s">
        <v>178</v>
      </c>
    </row>
    <row r="88" spans="1:11" ht="93.75" hidden="1">
      <c r="A88" s="150" t="s">
        <v>235</v>
      </c>
      <c r="B88" s="147" t="s">
        <v>236</v>
      </c>
      <c r="C88" s="155" t="s">
        <v>237</v>
      </c>
      <c r="D88" s="148" t="s">
        <v>190</v>
      </c>
      <c r="E88" s="148" t="s">
        <v>175</v>
      </c>
      <c r="F88" s="151">
        <v>154.34</v>
      </c>
      <c r="G88" s="147" t="s">
        <v>238</v>
      </c>
      <c r="H88" s="152" t="s">
        <v>17</v>
      </c>
      <c r="I88" s="152" t="s">
        <v>17</v>
      </c>
      <c r="J88" s="148" t="s">
        <v>177</v>
      </c>
      <c r="K88" s="147" t="s">
        <v>178</v>
      </c>
    </row>
    <row r="89" spans="1:11" ht="93.75" hidden="1">
      <c r="A89" s="150" t="s">
        <v>239</v>
      </c>
      <c r="B89" s="147" t="s">
        <v>240</v>
      </c>
      <c r="C89" s="156" t="s">
        <v>241</v>
      </c>
      <c r="D89" s="148" t="s">
        <v>242</v>
      </c>
      <c r="E89" s="148" t="s">
        <v>175</v>
      </c>
      <c r="F89" s="151">
        <v>106.2</v>
      </c>
      <c r="G89" s="147" t="s">
        <v>243</v>
      </c>
      <c r="H89" s="152" t="s">
        <v>17</v>
      </c>
      <c r="I89" s="152" t="s">
        <v>17</v>
      </c>
      <c r="J89" s="148" t="s">
        <v>177</v>
      </c>
      <c r="K89" s="147" t="s">
        <v>178</v>
      </c>
    </row>
    <row r="90" spans="1:11" ht="93.75" hidden="1">
      <c r="A90" s="150" t="s">
        <v>244</v>
      </c>
      <c r="B90" s="147" t="s">
        <v>245</v>
      </c>
      <c r="C90" s="155" t="s">
        <v>246</v>
      </c>
      <c r="D90" s="148" t="s">
        <v>247</v>
      </c>
      <c r="E90" s="148" t="s">
        <v>175</v>
      </c>
      <c r="F90" s="151">
        <v>97.06</v>
      </c>
      <c r="G90" s="147" t="s">
        <v>248</v>
      </c>
      <c r="H90" s="152" t="s">
        <v>17</v>
      </c>
      <c r="I90" s="152" t="s">
        <v>17</v>
      </c>
      <c r="J90" s="148" t="s">
        <v>177</v>
      </c>
      <c r="K90" s="147" t="s">
        <v>178</v>
      </c>
    </row>
    <row r="91" spans="1:11" ht="93.75" hidden="1">
      <c r="A91" s="150" t="s">
        <v>249</v>
      </c>
      <c r="B91" s="147" t="s">
        <v>250</v>
      </c>
      <c r="C91" s="156" t="s">
        <v>251</v>
      </c>
      <c r="D91" s="148" t="s">
        <v>174</v>
      </c>
      <c r="E91" s="148" t="s">
        <v>175</v>
      </c>
      <c r="F91" s="151">
        <v>79.3</v>
      </c>
      <c r="G91" s="147" t="s">
        <v>252</v>
      </c>
      <c r="H91" s="152" t="s">
        <v>17</v>
      </c>
      <c r="I91" s="152" t="s">
        <v>17</v>
      </c>
      <c r="J91" s="148" t="s">
        <v>177</v>
      </c>
      <c r="K91" s="147" t="s">
        <v>178</v>
      </c>
    </row>
    <row r="92" spans="1:11" ht="93.75" hidden="1">
      <c r="A92" s="150" t="s">
        <v>253</v>
      </c>
      <c r="B92" s="147" t="s">
        <v>254</v>
      </c>
      <c r="C92" s="155" t="s">
        <v>255</v>
      </c>
      <c r="D92" s="148" t="s">
        <v>247</v>
      </c>
      <c r="E92" s="148" t="s">
        <v>175</v>
      </c>
      <c r="F92" s="151">
        <v>32.700000000000003</v>
      </c>
      <c r="G92" s="147" t="s">
        <v>256</v>
      </c>
      <c r="H92" s="152" t="s">
        <v>17</v>
      </c>
      <c r="I92" s="152" t="s">
        <v>17</v>
      </c>
      <c r="J92" s="148" t="s">
        <v>177</v>
      </c>
      <c r="K92" s="147" t="s">
        <v>178</v>
      </c>
    </row>
    <row r="93" spans="1:11" ht="75" hidden="1">
      <c r="A93" s="150" t="s">
        <v>257</v>
      </c>
      <c r="B93" s="147" t="s">
        <v>258</v>
      </c>
      <c r="C93" s="146" t="s">
        <v>259</v>
      </c>
      <c r="D93" s="148" t="s">
        <v>260</v>
      </c>
      <c r="E93" s="148" t="s">
        <v>175</v>
      </c>
      <c r="F93" s="157">
        <v>1195</v>
      </c>
      <c r="G93" s="147" t="s">
        <v>261</v>
      </c>
      <c r="H93" s="152" t="s">
        <v>17</v>
      </c>
      <c r="I93" s="152" t="s">
        <v>17</v>
      </c>
      <c r="J93" s="152" t="s">
        <v>177</v>
      </c>
      <c r="K93" s="147" t="s">
        <v>262</v>
      </c>
    </row>
    <row r="94" spans="1:11" ht="93.75" hidden="1">
      <c r="A94" s="150" t="s">
        <v>263</v>
      </c>
      <c r="B94" s="147" t="s">
        <v>264</v>
      </c>
      <c r="C94" s="146" t="s">
        <v>265</v>
      </c>
      <c r="D94" s="148" t="s">
        <v>207</v>
      </c>
      <c r="E94" s="148" t="s">
        <v>175</v>
      </c>
      <c r="F94" s="157">
        <v>845.01800000000003</v>
      </c>
      <c r="G94" s="147" t="s">
        <v>266</v>
      </c>
      <c r="H94" s="152" t="s">
        <v>17</v>
      </c>
      <c r="I94" s="152" t="s">
        <v>17</v>
      </c>
      <c r="J94" s="152" t="s">
        <v>177</v>
      </c>
      <c r="K94" s="147" t="s">
        <v>178</v>
      </c>
    </row>
    <row r="95" spans="1:11" ht="93.75" hidden="1">
      <c r="A95" s="150" t="s">
        <v>267</v>
      </c>
      <c r="B95" s="147" t="s">
        <v>268</v>
      </c>
      <c r="C95" s="146" t="s">
        <v>269</v>
      </c>
      <c r="D95" s="148" t="s">
        <v>270</v>
      </c>
      <c r="E95" s="148" t="s">
        <v>175</v>
      </c>
      <c r="F95" s="157">
        <v>1109.425</v>
      </c>
      <c r="G95" s="147" t="s">
        <v>271</v>
      </c>
      <c r="H95" s="152" t="s">
        <v>17</v>
      </c>
      <c r="I95" s="152" t="s">
        <v>17</v>
      </c>
      <c r="J95" s="152" t="s">
        <v>177</v>
      </c>
      <c r="K95" s="147" t="s">
        <v>178</v>
      </c>
    </row>
    <row r="96" spans="1:11" ht="93.75" hidden="1">
      <c r="A96" s="150" t="s">
        <v>272</v>
      </c>
      <c r="B96" s="158" t="s">
        <v>273</v>
      </c>
      <c r="C96" s="159" t="s">
        <v>274</v>
      </c>
      <c r="D96" s="160" t="s">
        <v>260</v>
      </c>
      <c r="E96" s="160" t="s">
        <v>175</v>
      </c>
      <c r="F96" s="157">
        <v>955.71027200000003</v>
      </c>
      <c r="G96" s="158" t="s">
        <v>275</v>
      </c>
      <c r="H96" s="161" t="s">
        <v>17</v>
      </c>
      <c r="I96" s="161" t="s">
        <v>17</v>
      </c>
      <c r="J96" s="161" t="s">
        <v>177</v>
      </c>
      <c r="K96" s="158" t="s">
        <v>178</v>
      </c>
    </row>
    <row r="97" spans="1:11" ht="93.75" hidden="1">
      <c r="A97" s="150" t="s">
        <v>276</v>
      </c>
      <c r="B97" s="158" t="s">
        <v>277</v>
      </c>
      <c r="C97" s="158" t="s">
        <v>278</v>
      </c>
      <c r="D97" s="160" t="s">
        <v>247</v>
      </c>
      <c r="E97" s="160" t="s">
        <v>175</v>
      </c>
      <c r="F97" s="157">
        <v>41.128999999999998</v>
      </c>
      <c r="G97" s="158" t="s">
        <v>279</v>
      </c>
      <c r="H97" s="161" t="s">
        <v>17</v>
      </c>
      <c r="I97" s="161" t="s">
        <v>17</v>
      </c>
      <c r="J97" s="161" t="s">
        <v>177</v>
      </c>
      <c r="K97" s="158" t="s">
        <v>178</v>
      </c>
    </row>
    <row r="98" spans="1:11" ht="93.75" hidden="1">
      <c r="A98" s="150" t="s">
        <v>280</v>
      </c>
      <c r="B98" s="158" t="s">
        <v>281</v>
      </c>
      <c r="C98" s="158" t="s">
        <v>282</v>
      </c>
      <c r="D98" s="160" t="s">
        <v>247</v>
      </c>
      <c r="E98" s="160" t="s">
        <v>175</v>
      </c>
      <c r="F98" s="157">
        <v>31.509</v>
      </c>
      <c r="G98" s="158" t="s">
        <v>283</v>
      </c>
      <c r="H98" s="161" t="s">
        <v>17</v>
      </c>
      <c r="I98" s="161" t="s">
        <v>17</v>
      </c>
      <c r="J98" s="161" t="s">
        <v>177</v>
      </c>
      <c r="K98" s="158" t="s">
        <v>178</v>
      </c>
    </row>
    <row r="99" spans="1:11" ht="93.75" hidden="1">
      <c r="A99" s="150" t="s">
        <v>284</v>
      </c>
      <c r="B99" s="158" t="s">
        <v>285</v>
      </c>
      <c r="C99" s="158" t="s">
        <v>286</v>
      </c>
      <c r="D99" s="160" t="s">
        <v>260</v>
      </c>
      <c r="E99" s="160" t="s">
        <v>175</v>
      </c>
      <c r="F99" s="157">
        <v>583.79999999999995</v>
      </c>
      <c r="G99" s="158" t="s">
        <v>287</v>
      </c>
      <c r="H99" s="161" t="s">
        <v>17</v>
      </c>
      <c r="I99" s="161" t="s">
        <v>17</v>
      </c>
      <c r="J99" s="161" t="s">
        <v>177</v>
      </c>
      <c r="K99" s="158" t="s">
        <v>178</v>
      </c>
    </row>
    <row r="100" spans="1:11" ht="93.75" hidden="1">
      <c r="A100" s="150" t="s">
        <v>288</v>
      </c>
      <c r="B100" s="158" t="s">
        <v>289</v>
      </c>
      <c r="C100" s="159" t="s">
        <v>290</v>
      </c>
      <c r="D100" s="160" t="s">
        <v>291</v>
      </c>
      <c r="E100" s="160" t="s">
        <v>175</v>
      </c>
      <c r="F100" s="157">
        <v>10.025</v>
      </c>
      <c r="G100" s="158" t="s">
        <v>292</v>
      </c>
      <c r="H100" s="161" t="s">
        <v>17</v>
      </c>
      <c r="I100" s="161" t="s">
        <v>17</v>
      </c>
      <c r="J100" s="161" t="s">
        <v>177</v>
      </c>
      <c r="K100" s="158" t="s">
        <v>178</v>
      </c>
    </row>
    <row r="101" spans="1:11" ht="93.75" hidden="1">
      <c r="A101" s="150" t="s">
        <v>293</v>
      </c>
      <c r="B101" s="158" t="s">
        <v>294</v>
      </c>
      <c r="C101" s="159" t="s">
        <v>295</v>
      </c>
      <c r="D101" s="160" t="s">
        <v>291</v>
      </c>
      <c r="E101" s="160" t="s">
        <v>175</v>
      </c>
      <c r="F101" s="157">
        <v>7.3979999999999997</v>
      </c>
      <c r="G101" s="158" t="s">
        <v>296</v>
      </c>
      <c r="H101" s="161" t="s">
        <v>17</v>
      </c>
      <c r="I101" s="161" t="s">
        <v>17</v>
      </c>
      <c r="J101" s="161" t="s">
        <v>177</v>
      </c>
      <c r="K101" s="158" t="s">
        <v>178</v>
      </c>
    </row>
    <row r="102" spans="1:11" ht="93.75">
      <c r="A102" s="214" t="s">
        <v>184</v>
      </c>
      <c r="B102" s="158" t="s">
        <v>297</v>
      </c>
      <c r="C102" s="153" t="s">
        <v>298</v>
      </c>
      <c r="D102" s="160" t="s">
        <v>260</v>
      </c>
      <c r="E102" s="160" t="s">
        <v>175</v>
      </c>
      <c r="F102" s="157">
        <v>207.71899999999999</v>
      </c>
      <c r="G102" s="158" t="s">
        <v>299</v>
      </c>
      <c r="H102" s="161" t="s">
        <v>17</v>
      </c>
      <c r="I102" s="161" t="s">
        <v>17</v>
      </c>
      <c r="J102" s="161" t="s">
        <v>177</v>
      </c>
      <c r="K102" s="158" t="s">
        <v>178</v>
      </c>
    </row>
    <row r="103" spans="1:11" ht="93.75">
      <c r="A103" s="214" t="s">
        <v>188</v>
      </c>
      <c r="B103" s="158" t="s">
        <v>300</v>
      </c>
      <c r="C103" s="153" t="s">
        <v>301</v>
      </c>
      <c r="D103" s="160" t="s">
        <v>302</v>
      </c>
      <c r="E103" s="160" t="s">
        <v>175</v>
      </c>
      <c r="F103" s="157">
        <v>17.053000000000001</v>
      </c>
      <c r="G103" s="158" t="s">
        <v>303</v>
      </c>
      <c r="H103" s="161" t="s">
        <v>17</v>
      </c>
      <c r="I103" s="161" t="s">
        <v>17</v>
      </c>
      <c r="J103" s="161" t="s">
        <v>177</v>
      </c>
      <c r="K103" s="158" t="s">
        <v>178</v>
      </c>
    </row>
    <row r="104" spans="1:11" ht="93.75" hidden="1">
      <c r="A104" s="150" t="s">
        <v>304</v>
      </c>
      <c r="B104" s="158" t="s">
        <v>305</v>
      </c>
      <c r="C104" s="159" t="s">
        <v>306</v>
      </c>
      <c r="D104" s="160" t="s">
        <v>247</v>
      </c>
      <c r="E104" s="160" t="s">
        <v>175</v>
      </c>
      <c r="F104" s="157">
        <v>57.999000000000002</v>
      </c>
      <c r="G104" s="158" t="s">
        <v>307</v>
      </c>
      <c r="H104" s="161" t="s">
        <v>17</v>
      </c>
      <c r="I104" s="161" t="s">
        <v>17</v>
      </c>
      <c r="J104" s="161" t="s">
        <v>177</v>
      </c>
      <c r="K104" s="158" t="s">
        <v>178</v>
      </c>
    </row>
    <row r="105" spans="1:11" ht="93.75" hidden="1">
      <c r="A105" s="150" t="s">
        <v>308</v>
      </c>
      <c r="B105" s="158" t="s">
        <v>309</v>
      </c>
      <c r="C105" s="159" t="s">
        <v>310</v>
      </c>
      <c r="D105" s="160" t="s">
        <v>242</v>
      </c>
      <c r="E105" s="160" t="s">
        <v>175</v>
      </c>
      <c r="F105" s="157">
        <v>72.314999999999998</v>
      </c>
      <c r="G105" s="158" t="s">
        <v>311</v>
      </c>
      <c r="H105" s="161" t="s">
        <v>17</v>
      </c>
      <c r="I105" s="161" t="s">
        <v>17</v>
      </c>
      <c r="J105" s="161" t="s">
        <v>177</v>
      </c>
      <c r="K105" s="158" t="s">
        <v>178</v>
      </c>
    </row>
    <row r="106" spans="1:11" ht="93.75" hidden="1">
      <c r="A106" s="150" t="s">
        <v>312</v>
      </c>
      <c r="B106" s="158" t="s">
        <v>313</v>
      </c>
      <c r="C106" s="159" t="s">
        <v>314</v>
      </c>
      <c r="D106" s="160" t="s">
        <v>247</v>
      </c>
      <c r="E106" s="160" t="s">
        <v>175</v>
      </c>
      <c r="F106" s="157">
        <v>97.067999999999998</v>
      </c>
      <c r="G106" s="158" t="s">
        <v>315</v>
      </c>
      <c r="H106" s="161" t="s">
        <v>17</v>
      </c>
      <c r="I106" s="161" t="s">
        <v>17</v>
      </c>
      <c r="J106" s="161" t="s">
        <v>177</v>
      </c>
      <c r="K106" s="158" t="s">
        <v>178</v>
      </c>
    </row>
    <row r="107" spans="1:11" ht="93.75" hidden="1">
      <c r="A107" s="150" t="s">
        <v>316</v>
      </c>
      <c r="B107" s="158" t="s">
        <v>317</v>
      </c>
      <c r="C107" s="159" t="s">
        <v>318</v>
      </c>
      <c r="D107" s="160" t="s">
        <v>319</v>
      </c>
      <c r="E107" s="160" t="s">
        <v>175</v>
      </c>
      <c r="F107" s="157">
        <v>134.13</v>
      </c>
      <c r="G107" s="158" t="s">
        <v>320</v>
      </c>
      <c r="H107" s="161" t="s">
        <v>17</v>
      </c>
      <c r="I107" s="161" t="s">
        <v>17</v>
      </c>
      <c r="J107" s="161" t="s">
        <v>177</v>
      </c>
      <c r="K107" s="158" t="s">
        <v>178</v>
      </c>
    </row>
    <row r="108" spans="1:11" ht="93.75" hidden="1">
      <c r="A108" s="150" t="s">
        <v>321</v>
      </c>
      <c r="B108" s="158" t="s">
        <v>322</v>
      </c>
      <c r="C108" s="159" t="s">
        <v>318</v>
      </c>
      <c r="D108" s="160" t="s">
        <v>260</v>
      </c>
      <c r="E108" s="160" t="s">
        <v>175</v>
      </c>
      <c r="F108" s="157">
        <v>206.45599999999999</v>
      </c>
      <c r="G108" s="158" t="s">
        <v>323</v>
      </c>
      <c r="H108" s="161" t="s">
        <v>17</v>
      </c>
      <c r="I108" s="161" t="s">
        <v>17</v>
      </c>
      <c r="J108" s="161" t="s">
        <v>177</v>
      </c>
      <c r="K108" s="158" t="s">
        <v>178</v>
      </c>
    </row>
    <row r="109" spans="1:11" ht="93.75" hidden="1">
      <c r="A109" s="150" t="s">
        <v>324</v>
      </c>
      <c r="B109" s="158" t="s">
        <v>325</v>
      </c>
      <c r="C109" s="159" t="s">
        <v>318</v>
      </c>
      <c r="D109" s="160" t="s">
        <v>326</v>
      </c>
      <c r="E109" s="160" t="s">
        <v>175</v>
      </c>
      <c r="F109" s="157">
        <v>48.914000000000001</v>
      </c>
      <c r="G109" s="158" t="s">
        <v>327</v>
      </c>
      <c r="H109" s="161" t="s">
        <v>17</v>
      </c>
      <c r="I109" s="161" t="s">
        <v>17</v>
      </c>
      <c r="J109" s="161" t="s">
        <v>177</v>
      </c>
      <c r="K109" s="158" t="s">
        <v>178</v>
      </c>
    </row>
    <row r="110" spans="1:11" ht="93.75" hidden="1">
      <c r="A110" s="150" t="s">
        <v>328</v>
      </c>
      <c r="B110" s="158" t="s">
        <v>329</v>
      </c>
      <c r="C110" s="159" t="s">
        <v>330</v>
      </c>
      <c r="D110" s="160" t="s">
        <v>207</v>
      </c>
      <c r="E110" s="160" t="s">
        <v>175</v>
      </c>
      <c r="F110" s="157">
        <v>2.2000000000000002</v>
      </c>
      <c r="G110" s="158" t="s">
        <v>331</v>
      </c>
      <c r="H110" s="161" t="s">
        <v>17</v>
      </c>
      <c r="I110" s="161" t="s">
        <v>17</v>
      </c>
      <c r="J110" s="161" t="s">
        <v>177</v>
      </c>
      <c r="K110" s="158" t="s">
        <v>178</v>
      </c>
    </row>
    <row r="111" spans="1:11" ht="93.75">
      <c r="A111" s="214" t="s">
        <v>192</v>
      </c>
      <c r="B111" s="158" t="s">
        <v>332</v>
      </c>
      <c r="C111" s="153" t="s">
        <v>333</v>
      </c>
      <c r="D111" s="160" t="s">
        <v>247</v>
      </c>
      <c r="E111" s="160" t="s">
        <v>175</v>
      </c>
      <c r="F111" s="157">
        <v>57.999000000000002</v>
      </c>
      <c r="G111" s="158" t="s">
        <v>334</v>
      </c>
      <c r="H111" s="161" t="s">
        <v>17</v>
      </c>
      <c r="I111" s="161" t="s">
        <v>17</v>
      </c>
      <c r="J111" s="161" t="s">
        <v>177</v>
      </c>
      <c r="K111" s="158" t="s">
        <v>178</v>
      </c>
    </row>
    <row r="112" spans="1:11" ht="93.75" hidden="1">
      <c r="A112" s="150" t="s">
        <v>335</v>
      </c>
      <c r="B112" s="158" t="s">
        <v>336</v>
      </c>
      <c r="C112" s="159" t="s">
        <v>337</v>
      </c>
      <c r="D112" s="160" t="s">
        <v>291</v>
      </c>
      <c r="E112" s="160" t="s">
        <v>175</v>
      </c>
      <c r="F112" s="157">
        <v>8.2159999999999993</v>
      </c>
      <c r="G112" s="158" t="s">
        <v>338</v>
      </c>
      <c r="H112" s="161" t="s">
        <v>17</v>
      </c>
      <c r="I112" s="161" t="s">
        <v>17</v>
      </c>
      <c r="J112" s="161" t="s">
        <v>177</v>
      </c>
      <c r="K112" s="158" t="s">
        <v>178</v>
      </c>
    </row>
    <row r="113" spans="1:11" ht="93.75" hidden="1">
      <c r="A113" s="150" t="s">
        <v>339</v>
      </c>
      <c r="B113" s="158" t="s">
        <v>340</v>
      </c>
      <c r="C113" s="159" t="s">
        <v>341</v>
      </c>
      <c r="D113" s="160" t="s">
        <v>291</v>
      </c>
      <c r="E113" s="160" t="s">
        <v>175</v>
      </c>
      <c r="F113" s="157">
        <v>7.3979999999999997</v>
      </c>
      <c r="G113" s="158" t="s">
        <v>342</v>
      </c>
      <c r="H113" s="161" t="s">
        <v>17</v>
      </c>
      <c r="I113" s="161" t="s">
        <v>17</v>
      </c>
      <c r="J113" s="161" t="s">
        <v>177</v>
      </c>
      <c r="K113" s="158" t="s">
        <v>178</v>
      </c>
    </row>
    <row r="114" spans="1:11" ht="93.75" hidden="1">
      <c r="A114" s="150" t="s">
        <v>343</v>
      </c>
      <c r="B114" s="158" t="s">
        <v>344</v>
      </c>
      <c r="C114" s="159" t="s">
        <v>345</v>
      </c>
      <c r="D114" s="160" t="s">
        <v>346</v>
      </c>
      <c r="E114" s="160" t="s">
        <v>175</v>
      </c>
      <c r="F114" s="157">
        <v>10.025</v>
      </c>
      <c r="G114" s="158" t="s">
        <v>347</v>
      </c>
      <c r="H114" s="161" t="s">
        <v>17</v>
      </c>
      <c r="I114" s="161" t="s">
        <v>17</v>
      </c>
      <c r="J114" s="161" t="s">
        <v>177</v>
      </c>
      <c r="K114" s="158" t="s">
        <v>178</v>
      </c>
    </row>
    <row r="115" spans="1:11" ht="93.75" hidden="1">
      <c r="A115" s="150" t="s">
        <v>348</v>
      </c>
      <c r="B115" s="158" t="s">
        <v>349</v>
      </c>
      <c r="C115" s="159" t="s">
        <v>350</v>
      </c>
      <c r="D115" s="160" t="s">
        <v>291</v>
      </c>
      <c r="E115" s="160" t="s">
        <v>175</v>
      </c>
      <c r="F115" s="157">
        <v>8.6859999999999999</v>
      </c>
      <c r="G115" s="158" t="s">
        <v>351</v>
      </c>
      <c r="H115" s="161" t="s">
        <v>17</v>
      </c>
      <c r="I115" s="161" t="s">
        <v>17</v>
      </c>
      <c r="J115" s="161" t="s">
        <v>177</v>
      </c>
      <c r="K115" s="158" t="s">
        <v>178</v>
      </c>
    </row>
    <row r="116" spans="1:11" ht="93.75" hidden="1">
      <c r="A116" s="150" t="s">
        <v>352</v>
      </c>
      <c r="B116" s="158" t="s">
        <v>353</v>
      </c>
      <c r="C116" s="159" t="s">
        <v>306</v>
      </c>
      <c r="D116" s="160" t="s">
        <v>346</v>
      </c>
      <c r="E116" s="160" t="s">
        <v>175</v>
      </c>
      <c r="F116" s="157">
        <v>10.025</v>
      </c>
      <c r="G116" s="158" t="s">
        <v>354</v>
      </c>
      <c r="H116" s="161" t="s">
        <v>17</v>
      </c>
      <c r="I116" s="161" t="s">
        <v>17</v>
      </c>
      <c r="J116" s="161" t="s">
        <v>177</v>
      </c>
      <c r="K116" s="158" t="s">
        <v>178</v>
      </c>
    </row>
    <row r="117" spans="1:11" ht="93.75" hidden="1">
      <c r="A117" s="150" t="s">
        <v>355</v>
      </c>
      <c r="B117" s="158" t="s">
        <v>356</v>
      </c>
      <c r="C117" s="159" t="s">
        <v>357</v>
      </c>
      <c r="D117" s="160" t="s">
        <v>202</v>
      </c>
      <c r="E117" s="160" t="s">
        <v>175</v>
      </c>
      <c r="F117" s="157">
        <v>104.605</v>
      </c>
      <c r="G117" s="158" t="s">
        <v>358</v>
      </c>
      <c r="H117" s="161" t="s">
        <v>17</v>
      </c>
      <c r="I117" s="161" t="s">
        <v>17</v>
      </c>
      <c r="J117" s="161" t="s">
        <v>177</v>
      </c>
      <c r="K117" s="158" t="s">
        <v>178</v>
      </c>
    </row>
    <row r="118" spans="1:11" ht="93.75" hidden="1">
      <c r="A118" s="150" t="s">
        <v>359</v>
      </c>
      <c r="B118" s="158" t="s">
        <v>360</v>
      </c>
      <c r="C118" s="159" t="s">
        <v>310</v>
      </c>
      <c r="D118" s="160" t="s">
        <v>361</v>
      </c>
      <c r="E118" s="160" t="s">
        <v>175</v>
      </c>
      <c r="F118" s="157">
        <v>39.816000000000003</v>
      </c>
      <c r="G118" s="158" t="s">
        <v>362</v>
      </c>
      <c r="H118" s="161" t="s">
        <v>17</v>
      </c>
      <c r="I118" s="161" t="s">
        <v>17</v>
      </c>
      <c r="J118" s="161" t="s">
        <v>177</v>
      </c>
      <c r="K118" s="158" t="s">
        <v>178</v>
      </c>
    </row>
    <row r="119" spans="1:11" ht="93.75" hidden="1">
      <c r="A119" s="150" t="s">
        <v>363</v>
      </c>
      <c r="B119" s="158" t="s">
        <v>364</v>
      </c>
      <c r="C119" s="159" t="s">
        <v>318</v>
      </c>
      <c r="D119" s="160" t="s">
        <v>207</v>
      </c>
      <c r="E119" s="160" t="s">
        <v>175</v>
      </c>
      <c r="F119" s="157">
        <v>73.923000000000002</v>
      </c>
      <c r="G119" s="158" t="s">
        <v>365</v>
      </c>
      <c r="H119" s="161" t="s">
        <v>17</v>
      </c>
      <c r="I119" s="161" t="s">
        <v>17</v>
      </c>
      <c r="J119" s="161" t="s">
        <v>177</v>
      </c>
      <c r="K119" s="158" t="s">
        <v>178</v>
      </c>
    </row>
    <row r="120" spans="1:11" ht="93.75" hidden="1">
      <c r="A120" s="150" t="s">
        <v>366</v>
      </c>
      <c r="B120" s="158" t="s">
        <v>367</v>
      </c>
      <c r="C120" s="159" t="s">
        <v>368</v>
      </c>
      <c r="D120" s="160" t="s">
        <v>291</v>
      </c>
      <c r="E120" s="160" t="s">
        <v>175</v>
      </c>
      <c r="F120" s="157">
        <v>8.6859999999999999</v>
      </c>
      <c r="G120" s="158" t="s">
        <v>369</v>
      </c>
      <c r="H120" s="161" t="s">
        <v>17</v>
      </c>
      <c r="I120" s="161" t="s">
        <v>17</v>
      </c>
      <c r="J120" s="161" t="s">
        <v>177</v>
      </c>
      <c r="K120" s="158" t="s">
        <v>178</v>
      </c>
    </row>
    <row r="121" spans="1:11" ht="93.75" hidden="1">
      <c r="A121" s="150" t="s">
        <v>370</v>
      </c>
      <c r="B121" s="158" t="s">
        <v>371</v>
      </c>
      <c r="C121" s="159" t="s">
        <v>372</v>
      </c>
      <c r="D121" s="160" t="s">
        <v>373</v>
      </c>
      <c r="E121" s="160" t="s">
        <v>175</v>
      </c>
      <c r="F121" s="157">
        <v>10.025</v>
      </c>
      <c r="G121" s="158" t="s">
        <v>374</v>
      </c>
      <c r="H121" s="161" t="s">
        <v>17</v>
      </c>
      <c r="I121" s="161" t="s">
        <v>17</v>
      </c>
      <c r="J121" s="161" t="s">
        <v>177</v>
      </c>
      <c r="K121" s="158" t="s">
        <v>178</v>
      </c>
    </row>
    <row r="122" spans="1:11" ht="93.75" hidden="1">
      <c r="A122" s="150" t="s">
        <v>375</v>
      </c>
      <c r="B122" s="158" t="s">
        <v>376</v>
      </c>
      <c r="C122" s="159" t="s">
        <v>377</v>
      </c>
      <c r="D122" s="160" t="s">
        <v>378</v>
      </c>
      <c r="E122" s="160" t="s">
        <v>175</v>
      </c>
      <c r="F122" s="157">
        <v>57.999000000000002</v>
      </c>
      <c r="G122" s="158" t="s">
        <v>379</v>
      </c>
      <c r="H122" s="161" t="s">
        <v>17</v>
      </c>
      <c r="I122" s="161" t="s">
        <v>17</v>
      </c>
      <c r="J122" s="161" t="s">
        <v>177</v>
      </c>
      <c r="K122" s="158" t="s">
        <v>178</v>
      </c>
    </row>
    <row r="123" spans="1:11" ht="93.75" hidden="1">
      <c r="A123" s="150" t="s">
        <v>380</v>
      </c>
      <c r="B123" s="158" t="s">
        <v>381</v>
      </c>
      <c r="C123" s="159" t="s">
        <v>382</v>
      </c>
      <c r="D123" s="160" t="s">
        <v>378</v>
      </c>
      <c r="E123" s="160" t="s">
        <v>175</v>
      </c>
      <c r="F123" s="157">
        <v>79.305000000000007</v>
      </c>
      <c r="G123" s="158" t="s">
        <v>383</v>
      </c>
      <c r="H123" s="161" t="s">
        <v>17</v>
      </c>
      <c r="I123" s="161" t="s">
        <v>17</v>
      </c>
      <c r="J123" s="161" t="s">
        <v>177</v>
      </c>
      <c r="K123" s="158" t="s">
        <v>178</v>
      </c>
    </row>
    <row r="124" spans="1:11" ht="93.75" hidden="1">
      <c r="A124" s="150" t="s">
        <v>384</v>
      </c>
      <c r="B124" s="158" t="s">
        <v>385</v>
      </c>
      <c r="C124" s="159" t="s">
        <v>386</v>
      </c>
      <c r="D124" s="160" t="s">
        <v>291</v>
      </c>
      <c r="E124" s="160" t="s">
        <v>175</v>
      </c>
      <c r="F124" s="157">
        <v>8.6859999999999999</v>
      </c>
      <c r="G124" s="158" t="s">
        <v>387</v>
      </c>
      <c r="H124" s="161" t="s">
        <v>17</v>
      </c>
      <c r="I124" s="161" t="s">
        <v>17</v>
      </c>
      <c r="J124" s="161" t="s">
        <v>177</v>
      </c>
      <c r="K124" s="158" t="s">
        <v>178</v>
      </c>
    </row>
    <row r="125" spans="1:11" ht="93.75">
      <c r="A125" s="214" t="s">
        <v>196</v>
      </c>
      <c r="B125" s="158" t="s">
        <v>388</v>
      </c>
      <c r="C125" s="153" t="s">
        <v>389</v>
      </c>
      <c r="D125" s="160" t="s">
        <v>390</v>
      </c>
      <c r="E125" s="160" t="s">
        <v>175</v>
      </c>
      <c r="F125" s="157">
        <v>4.4569999999999999</v>
      </c>
      <c r="G125" s="158" t="s">
        <v>391</v>
      </c>
      <c r="H125" s="161" t="s">
        <v>17</v>
      </c>
      <c r="I125" s="161" t="s">
        <v>17</v>
      </c>
      <c r="J125" s="161" t="s">
        <v>177</v>
      </c>
      <c r="K125" s="158" t="s">
        <v>178</v>
      </c>
    </row>
    <row r="126" spans="1:11" ht="93.75" hidden="1">
      <c r="A126" s="150" t="s">
        <v>392</v>
      </c>
      <c r="B126" s="158" t="s">
        <v>393</v>
      </c>
      <c r="C126" s="159" t="s">
        <v>394</v>
      </c>
      <c r="D126" s="160" t="s">
        <v>373</v>
      </c>
      <c r="E126" s="160" t="s">
        <v>175</v>
      </c>
      <c r="F126" s="157">
        <v>6.22</v>
      </c>
      <c r="G126" s="158" t="s">
        <v>395</v>
      </c>
      <c r="H126" s="161" t="s">
        <v>17</v>
      </c>
      <c r="I126" s="161" t="s">
        <v>17</v>
      </c>
      <c r="J126" s="161" t="s">
        <v>177</v>
      </c>
      <c r="K126" s="158" t="s">
        <v>178</v>
      </c>
    </row>
    <row r="127" spans="1:11" ht="93.75" hidden="1">
      <c r="A127" s="150" t="s">
        <v>396</v>
      </c>
      <c r="B127" s="158" t="s">
        <v>397</v>
      </c>
      <c r="C127" s="159" t="s">
        <v>398</v>
      </c>
      <c r="D127" s="160" t="s">
        <v>319</v>
      </c>
      <c r="E127" s="160" t="s">
        <v>175</v>
      </c>
      <c r="F127" s="157">
        <v>7.65</v>
      </c>
      <c r="G127" s="158" t="s">
        <v>399</v>
      </c>
      <c r="H127" s="161" t="s">
        <v>17</v>
      </c>
      <c r="I127" s="161" t="s">
        <v>17</v>
      </c>
      <c r="J127" s="161" t="s">
        <v>177</v>
      </c>
      <c r="K127" s="158" t="s">
        <v>178</v>
      </c>
    </row>
    <row r="128" spans="1:11" ht="93.75" hidden="1">
      <c r="A128" s="150" t="s">
        <v>400</v>
      </c>
      <c r="B128" s="158" t="s">
        <v>401</v>
      </c>
      <c r="C128" s="159" t="s">
        <v>402</v>
      </c>
      <c r="D128" s="160" t="s">
        <v>346</v>
      </c>
      <c r="E128" s="160" t="s">
        <v>175</v>
      </c>
      <c r="F128" s="157">
        <v>8.6859999999999999</v>
      </c>
      <c r="G128" s="158" t="s">
        <v>403</v>
      </c>
      <c r="H128" s="161" t="s">
        <v>17</v>
      </c>
      <c r="I128" s="161" t="s">
        <v>17</v>
      </c>
      <c r="J128" s="161" t="s">
        <v>177</v>
      </c>
      <c r="K128" s="158" t="s">
        <v>178</v>
      </c>
    </row>
    <row r="129" spans="1:11" ht="93.75" hidden="1">
      <c r="A129" s="150" t="s">
        <v>404</v>
      </c>
      <c r="B129" s="158" t="s">
        <v>405</v>
      </c>
      <c r="C129" s="159" t="s">
        <v>318</v>
      </c>
      <c r="D129" s="160" t="s">
        <v>302</v>
      </c>
      <c r="E129" s="160" t="s">
        <v>175</v>
      </c>
      <c r="F129" s="157">
        <v>10.718</v>
      </c>
      <c r="G129" s="158" t="s">
        <v>406</v>
      </c>
      <c r="H129" s="161" t="s">
        <v>17</v>
      </c>
      <c r="I129" s="161" t="s">
        <v>17</v>
      </c>
      <c r="J129" s="161" t="s">
        <v>177</v>
      </c>
      <c r="K129" s="158" t="s">
        <v>178</v>
      </c>
    </row>
    <row r="130" spans="1:11" ht="93.75" hidden="1">
      <c r="A130" s="150" t="s">
        <v>407</v>
      </c>
      <c r="B130" s="158" t="s">
        <v>408</v>
      </c>
      <c r="C130" s="159" t="s">
        <v>409</v>
      </c>
      <c r="D130" s="160" t="s">
        <v>242</v>
      </c>
      <c r="E130" s="160" t="s">
        <v>175</v>
      </c>
      <c r="F130" s="157">
        <v>23.35</v>
      </c>
      <c r="G130" s="158" t="s">
        <v>410</v>
      </c>
      <c r="H130" s="161" t="s">
        <v>17</v>
      </c>
      <c r="I130" s="161" t="s">
        <v>17</v>
      </c>
      <c r="J130" s="161" t="s">
        <v>177</v>
      </c>
      <c r="K130" s="158" t="s">
        <v>178</v>
      </c>
    </row>
    <row r="131" spans="1:11" ht="93.75" hidden="1">
      <c r="A131" s="150" t="s">
        <v>411</v>
      </c>
      <c r="B131" s="158" t="s">
        <v>412</v>
      </c>
      <c r="C131" s="159" t="s">
        <v>413</v>
      </c>
      <c r="D131" s="160" t="s">
        <v>361</v>
      </c>
      <c r="E131" s="160" t="s">
        <v>175</v>
      </c>
      <c r="F131" s="157">
        <v>57.999000000000002</v>
      </c>
      <c r="G131" s="158" t="s">
        <v>414</v>
      </c>
      <c r="H131" s="161" t="s">
        <v>17</v>
      </c>
      <c r="I131" s="161" t="s">
        <v>17</v>
      </c>
      <c r="J131" s="161" t="s">
        <v>177</v>
      </c>
      <c r="K131" s="158" t="s">
        <v>178</v>
      </c>
    </row>
    <row r="132" spans="1:11" ht="93.75" hidden="1">
      <c r="A132" s="150" t="s">
        <v>415</v>
      </c>
      <c r="B132" s="158" t="s">
        <v>416</v>
      </c>
      <c r="C132" s="159" t="s">
        <v>417</v>
      </c>
      <c r="D132" s="160" t="s">
        <v>346</v>
      </c>
      <c r="E132" s="160" t="s">
        <v>175</v>
      </c>
      <c r="F132" s="157">
        <v>8.6859999999999999</v>
      </c>
      <c r="G132" s="158" t="s">
        <v>418</v>
      </c>
      <c r="H132" s="161" t="s">
        <v>17</v>
      </c>
      <c r="I132" s="161" t="s">
        <v>17</v>
      </c>
      <c r="J132" s="161" t="s">
        <v>177</v>
      </c>
      <c r="K132" s="158" t="s">
        <v>178</v>
      </c>
    </row>
    <row r="133" spans="1:11" ht="93.75" hidden="1">
      <c r="A133" s="150" t="s">
        <v>419</v>
      </c>
      <c r="B133" s="158" t="s">
        <v>420</v>
      </c>
      <c r="C133" s="159" t="s">
        <v>421</v>
      </c>
      <c r="D133" s="160" t="s">
        <v>247</v>
      </c>
      <c r="E133" s="160" t="s">
        <v>175</v>
      </c>
      <c r="F133" s="157">
        <v>57.999000000000002</v>
      </c>
      <c r="G133" s="158" t="s">
        <v>422</v>
      </c>
      <c r="H133" s="161" t="s">
        <v>17</v>
      </c>
      <c r="I133" s="161" t="s">
        <v>17</v>
      </c>
      <c r="J133" s="161" t="s">
        <v>177</v>
      </c>
      <c r="K133" s="158" t="s">
        <v>178</v>
      </c>
    </row>
    <row r="134" spans="1:11" ht="93.75" hidden="1">
      <c r="A134" s="150" t="s">
        <v>423</v>
      </c>
      <c r="B134" s="158" t="s">
        <v>424</v>
      </c>
      <c r="C134" s="158" t="s">
        <v>318</v>
      </c>
      <c r="D134" s="160" t="s">
        <v>207</v>
      </c>
      <c r="E134" s="160" t="s">
        <v>175</v>
      </c>
      <c r="F134" s="157">
        <v>118.211</v>
      </c>
      <c r="G134" s="158" t="s">
        <v>425</v>
      </c>
      <c r="H134" s="161" t="s">
        <v>17</v>
      </c>
      <c r="I134" s="161" t="s">
        <v>17</v>
      </c>
      <c r="J134" s="161" t="s">
        <v>177</v>
      </c>
      <c r="K134" s="158" t="s">
        <v>178</v>
      </c>
    </row>
    <row r="135" spans="1:11" ht="93.75" hidden="1">
      <c r="A135" s="150" t="s">
        <v>426</v>
      </c>
      <c r="B135" s="158" t="s">
        <v>427</v>
      </c>
      <c r="C135" s="159" t="s">
        <v>428</v>
      </c>
      <c r="D135" s="160" t="s">
        <v>291</v>
      </c>
      <c r="E135" s="160" t="s">
        <v>175</v>
      </c>
      <c r="F135" s="157">
        <v>10.025</v>
      </c>
      <c r="G135" s="158" t="s">
        <v>429</v>
      </c>
      <c r="H135" s="161" t="s">
        <v>17</v>
      </c>
      <c r="I135" s="161" t="s">
        <v>17</v>
      </c>
      <c r="J135" s="161" t="s">
        <v>177</v>
      </c>
      <c r="K135" s="158" t="s">
        <v>178</v>
      </c>
    </row>
    <row r="136" spans="1:11" ht="93.75" hidden="1">
      <c r="A136" s="150" t="s">
        <v>430</v>
      </c>
      <c r="B136" s="158" t="s">
        <v>431</v>
      </c>
      <c r="C136" s="158" t="s">
        <v>318</v>
      </c>
      <c r="D136" s="160" t="s">
        <v>378</v>
      </c>
      <c r="E136" s="160" t="s">
        <v>175</v>
      </c>
      <c r="F136" s="157">
        <v>20.550999999999998</v>
      </c>
      <c r="G136" s="158" t="s">
        <v>432</v>
      </c>
      <c r="H136" s="161" t="s">
        <v>17</v>
      </c>
      <c r="I136" s="161" t="s">
        <v>17</v>
      </c>
      <c r="J136" s="161" t="s">
        <v>177</v>
      </c>
      <c r="K136" s="158" t="s">
        <v>178</v>
      </c>
    </row>
    <row r="137" spans="1:11" ht="93.75" hidden="1">
      <c r="A137" s="150" t="s">
        <v>433</v>
      </c>
      <c r="B137" s="158" t="s">
        <v>434</v>
      </c>
      <c r="C137" s="158" t="s">
        <v>435</v>
      </c>
      <c r="D137" s="160" t="s">
        <v>291</v>
      </c>
      <c r="E137" s="160" t="s">
        <v>175</v>
      </c>
      <c r="F137" s="157">
        <v>8.6859999999999999</v>
      </c>
      <c r="G137" s="158" t="s">
        <v>436</v>
      </c>
      <c r="H137" s="161" t="s">
        <v>17</v>
      </c>
      <c r="I137" s="161" t="s">
        <v>17</v>
      </c>
      <c r="J137" s="161" t="s">
        <v>177</v>
      </c>
      <c r="K137" s="158" t="s">
        <v>178</v>
      </c>
    </row>
    <row r="138" spans="1:11" ht="93.75" hidden="1">
      <c r="A138" s="150" t="s">
        <v>437</v>
      </c>
      <c r="B138" s="158" t="s">
        <v>438</v>
      </c>
      <c r="C138" s="159" t="s">
        <v>318</v>
      </c>
      <c r="D138" s="160" t="s">
        <v>207</v>
      </c>
      <c r="E138" s="160" t="s">
        <v>175</v>
      </c>
      <c r="F138" s="157">
        <v>360</v>
      </c>
      <c r="G138" s="158" t="s">
        <v>439</v>
      </c>
      <c r="H138" s="161" t="s">
        <v>17</v>
      </c>
      <c r="I138" s="161" t="s">
        <v>17</v>
      </c>
      <c r="J138" s="161" t="s">
        <v>177</v>
      </c>
      <c r="K138" s="158" t="s">
        <v>178</v>
      </c>
    </row>
    <row r="139" spans="1:11" ht="93.75" hidden="1">
      <c r="A139" s="150" t="s">
        <v>440</v>
      </c>
      <c r="B139" s="158" t="s">
        <v>441</v>
      </c>
      <c r="C139" s="159" t="s">
        <v>442</v>
      </c>
      <c r="D139" s="160" t="s">
        <v>378</v>
      </c>
      <c r="E139" s="160" t="s">
        <v>175</v>
      </c>
      <c r="F139" s="157">
        <v>17.847000000000001</v>
      </c>
      <c r="G139" s="158" t="s">
        <v>443</v>
      </c>
      <c r="H139" s="161" t="s">
        <v>17</v>
      </c>
      <c r="I139" s="161" t="s">
        <v>17</v>
      </c>
      <c r="J139" s="161" t="s">
        <v>177</v>
      </c>
      <c r="K139" s="158" t="s">
        <v>178</v>
      </c>
    </row>
    <row r="140" spans="1:11" ht="93.75" hidden="1">
      <c r="A140" s="150" t="s">
        <v>444</v>
      </c>
      <c r="B140" s="158" t="s">
        <v>445</v>
      </c>
      <c r="C140" s="159" t="s">
        <v>446</v>
      </c>
      <c r="D140" s="160" t="s">
        <v>247</v>
      </c>
      <c r="E140" s="160" t="s">
        <v>175</v>
      </c>
      <c r="F140" s="157">
        <v>48.476999999999997</v>
      </c>
      <c r="G140" s="158" t="s">
        <v>447</v>
      </c>
      <c r="H140" s="161" t="s">
        <v>17</v>
      </c>
      <c r="I140" s="161" t="s">
        <v>17</v>
      </c>
      <c r="J140" s="161" t="s">
        <v>177</v>
      </c>
      <c r="K140" s="158" t="s">
        <v>178</v>
      </c>
    </row>
    <row r="141" spans="1:11" ht="93.75" hidden="1">
      <c r="A141" s="150" t="s">
        <v>448</v>
      </c>
      <c r="B141" s="158" t="s">
        <v>449</v>
      </c>
      <c r="C141" s="159" t="s">
        <v>450</v>
      </c>
      <c r="D141" s="160" t="s">
        <v>346</v>
      </c>
      <c r="E141" s="160" t="s">
        <v>175</v>
      </c>
      <c r="F141" s="157">
        <v>9.3859999999999992</v>
      </c>
      <c r="G141" s="158" t="s">
        <v>451</v>
      </c>
      <c r="H141" s="161" t="s">
        <v>17</v>
      </c>
      <c r="I141" s="161" t="s">
        <v>17</v>
      </c>
      <c r="J141" s="161" t="s">
        <v>177</v>
      </c>
      <c r="K141" s="158" t="s">
        <v>178</v>
      </c>
    </row>
    <row r="142" spans="1:11" ht="93.75" hidden="1">
      <c r="A142" s="150" t="s">
        <v>452</v>
      </c>
      <c r="B142" s="158" t="s">
        <v>453</v>
      </c>
      <c r="C142" s="159" t="s">
        <v>454</v>
      </c>
      <c r="D142" s="160" t="s">
        <v>247</v>
      </c>
      <c r="E142" s="160" t="s">
        <v>175</v>
      </c>
      <c r="F142" s="157">
        <v>19.541</v>
      </c>
      <c r="G142" s="158" t="s">
        <v>455</v>
      </c>
      <c r="H142" s="161" t="s">
        <v>17</v>
      </c>
      <c r="I142" s="161" t="s">
        <v>17</v>
      </c>
      <c r="J142" s="161" t="s">
        <v>177</v>
      </c>
      <c r="K142" s="158" t="s">
        <v>178</v>
      </c>
    </row>
    <row r="143" spans="1:11" ht="93.75" hidden="1">
      <c r="A143" s="150" t="s">
        <v>456</v>
      </c>
      <c r="B143" s="158" t="s">
        <v>457</v>
      </c>
      <c r="C143" s="159" t="s">
        <v>458</v>
      </c>
      <c r="D143" s="160" t="s">
        <v>291</v>
      </c>
      <c r="E143" s="160" t="s">
        <v>175</v>
      </c>
      <c r="F143" s="157">
        <v>10.025</v>
      </c>
      <c r="G143" s="158" t="s">
        <v>459</v>
      </c>
      <c r="H143" s="161" t="s">
        <v>17</v>
      </c>
      <c r="I143" s="161" t="s">
        <v>17</v>
      </c>
      <c r="J143" s="161" t="s">
        <v>177</v>
      </c>
      <c r="K143" s="158" t="s">
        <v>178</v>
      </c>
    </row>
    <row r="144" spans="1:11" ht="93.75" hidden="1">
      <c r="A144" s="150" t="s">
        <v>460</v>
      </c>
      <c r="B144" s="158" t="s">
        <v>461</v>
      </c>
      <c r="C144" s="159" t="s">
        <v>462</v>
      </c>
      <c r="D144" s="160" t="s">
        <v>346</v>
      </c>
      <c r="E144" s="160" t="s">
        <v>175</v>
      </c>
      <c r="F144" s="157">
        <v>10.025</v>
      </c>
      <c r="G144" s="158" t="s">
        <v>463</v>
      </c>
      <c r="H144" s="161" t="s">
        <v>17</v>
      </c>
      <c r="I144" s="161" t="s">
        <v>17</v>
      </c>
      <c r="J144" s="161" t="s">
        <v>177</v>
      </c>
      <c r="K144" s="158" t="s">
        <v>178</v>
      </c>
    </row>
    <row r="145" spans="1:11" ht="93.75" hidden="1">
      <c r="A145" s="150" t="s">
        <v>464</v>
      </c>
      <c r="B145" s="158" t="s">
        <v>465</v>
      </c>
      <c r="C145" s="159" t="s">
        <v>462</v>
      </c>
      <c r="D145" s="160" t="s">
        <v>346</v>
      </c>
      <c r="E145" s="160" t="s">
        <v>175</v>
      </c>
      <c r="F145" s="157">
        <v>10.025</v>
      </c>
      <c r="G145" s="158" t="s">
        <v>466</v>
      </c>
      <c r="H145" s="161" t="s">
        <v>17</v>
      </c>
      <c r="I145" s="161" t="s">
        <v>17</v>
      </c>
      <c r="J145" s="161" t="s">
        <v>177</v>
      </c>
      <c r="K145" s="158" t="s">
        <v>178</v>
      </c>
    </row>
    <row r="146" spans="1:11" ht="93.75" hidden="1">
      <c r="A146" s="150" t="s">
        <v>467</v>
      </c>
      <c r="B146" s="158" t="s">
        <v>468</v>
      </c>
      <c r="C146" s="159" t="s">
        <v>462</v>
      </c>
      <c r="D146" s="160" t="s">
        <v>247</v>
      </c>
      <c r="E146" s="160" t="s">
        <v>175</v>
      </c>
      <c r="F146" s="157">
        <v>31.509</v>
      </c>
      <c r="G146" s="158" t="s">
        <v>469</v>
      </c>
      <c r="H146" s="161" t="s">
        <v>17</v>
      </c>
      <c r="I146" s="161" t="s">
        <v>17</v>
      </c>
      <c r="J146" s="161" t="s">
        <v>177</v>
      </c>
      <c r="K146" s="158" t="s">
        <v>178</v>
      </c>
    </row>
    <row r="147" spans="1:11" ht="112.5" hidden="1">
      <c r="A147" s="150" t="s">
        <v>470</v>
      </c>
      <c r="B147" s="158" t="s">
        <v>471</v>
      </c>
      <c r="C147" s="159" t="s">
        <v>472</v>
      </c>
      <c r="D147" s="160">
        <v>2017</v>
      </c>
      <c r="E147" s="160" t="s">
        <v>473</v>
      </c>
      <c r="F147" s="157">
        <v>14</v>
      </c>
      <c r="G147" s="158" t="s">
        <v>474</v>
      </c>
      <c r="H147" s="161" t="s">
        <v>17</v>
      </c>
      <c r="I147" s="161" t="s">
        <v>17</v>
      </c>
      <c r="J147" s="161" t="s">
        <v>177</v>
      </c>
      <c r="K147" s="158" t="s">
        <v>475</v>
      </c>
    </row>
    <row r="148" spans="1:11" ht="18.75" hidden="1">
      <c r="A148" s="129"/>
      <c r="B148" s="130"/>
      <c r="C148" s="136"/>
      <c r="D148" s="129"/>
      <c r="E148" s="129"/>
      <c r="F148" s="133"/>
      <c r="G148" s="136"/>
      <c r="H148" s="129"/>
      <c r="I148" s="129"/>
      <c r="J148" s="136"/>
      <c r="K148" s="136"/>
    </row>
    <row r="149" spans="1:11" ht="18.75" hidden="1">
      <c r="A149" s="129"/>
      <c r="B149" s="130" t="s">
        <v>169</v>
      </c>
      <c r="C149" s="136"/>
      <c r="D149" s="129"/>
      <c r="E149" s="129"/>
      <c r="F149" s="133">
        <f>SUM(F74:F148)</f>
        <v>9305.9012719999955</v>
      </c>
      <c r="G149" s="136"/>
      <c r="H149" s="129"/>
      <c r="I149" s="129"/>
      <c r="J149" s="136"/>
      <c r="K149" s="136"/>
    </row>
    <row r="150" spans="1:11" ht="18.75" hidden="1">
      <c r="A150" s="219"/>
      <c r="B150" s="220"/>
      <c r="C150" s="220"/>
      <c r="D150" s="220"/>
      <c r="E150" s="220"/>
      <c r="F150" s="220"/>
      <c r="G150" s="220"/>
      <c r="H150" s="220"/>
      <c r="I150" s="220"/>
      <c r="J150" s="220"/>
      <c r="K150" s="221"/>
    </row>
    <row r="151" spans="1:11" ht="18.75" hidden="1">
      <c r="A151" s="229" t="s">
        <v>476</v>
      </c>
      <c r="B151" s="229"/>
      <c r="C151" s="229"/>
      <c r="D151" s="229"/>
      <c r="E151" s="229"/>
      <c r="F151" s="229"/>
      <c r="G151" s="229"/>
      <c r="H151" s="229"/>
      <c r="I151" s="229"/>
      <c r="J151" s="229"/>
      <c r="K151" s="229"/>
    </row>
    <row r="152" spans="1:11" ht="243.75" hidden="1">
      <c r="A152" s="163">
        <v>1</v>
      </c>
      <c r="B152" s="164" t="s">
        <v>477</v>
      </c>
      <c r="C152" s="165" t="s">
        <v>478</v>
      </c>
      <c r="D152" s="163">
        <v>2017</v>
      </c>
      <c r="E152" s="160" t="s">
        <v>479</v>
      </c>
      <c r="F152" s="166">
        <v>689.14</v>
      </c>
      <c r="G152" s="165" t="s">
        <v>480</v>
      </c>
      <c r="H152" s="167" t="s">
        <v>17</v>
      </c>
      <c r="I152" s="167" t="s">
        <v>17</v>
      </c>
      <c r="J152" s="170" t="s">
        <v>481</v>
      </c>
      <c r="K152" s="165" t="s">
        <v>482</v>
      </c>
    </row>
    <row r="153" spans="1:11" ht="93.75" hidden="1">
      <c r="A153" s="163">
        <v>2</v>
      </c>
      <c r="B153" s="164" t="s">
        <v>483</v>
      </c>
      <c r="C153" s="165" t="s">
        <v>478</v>
      </c>
      <c r="D153" s="163">
        <v>2017</v>
      </c>
      <c r="E153" s="160" t="s">
        <v>479</v>
      </c>
      <c r="F153" s="166">
        <v>261</v>
      </c>
      <c r="G153" s="165" t="s">
        <v>480</v>
      </c>
      <c r="H153" s="167" t="s">
        <v>17</v>
      </c>
      <c r="I153" s="167" t="s">
        <v>17</v>
      </c>
      <c r="J153" s="170" t="s">
        <v>484</v>
      </c>
      <c r="K153" s="165" t="s">
        <v>482</v>
      </c>
    </row>
    <row r="154" spans="1:11" ht="112.5" hidden="1">
      <c r="A154" s="163">
        <v>3</v>
      </c>
      <c r="B154" s="164" t="s">
        <v>485</v>
      </c>
      <c r="C154" s="165" t="s">
        <v>478</v>
      </c>
      <c r="D154" s="163">
        <v>2017</v>
      </c>
      <c r="E154" s="160" t="s">
        <v>479</v>
      </c>
      <c r="F154" s="166">
        <v>121</v>
      </c>
      <c r="G154" s="165" t="s">
        <v>480</v>
      </c>
      <c r="H154" s="167" t="s">
        <v>17</v>
      </c>
      <c r="I154" s="167" t="s">
        <v>17</v>
      </c>
      <c r="J154" s="170" t="s">
        <v>484</v>
      </c>
      <c r="K154" s="165" t="s">
        <v>482</v>
      </c>
    </row>
    <row r="155" spans="1:11" ht="56.25" hidden="1">
      <c r="A155" s="163">
        <v>4</v>
      </c>
      <c r="B155" s="168" t="s">
        <v>486</v>
      </c>
      <c r="C155" s="165" t="s">
        <v>487</v>
      </c>
      <c r="D155" s="163">
        <v>2017</v>
      </c>
      <c r="E155" s="160" t="s">
        <v>479</v>
      </c>
      <c r="F155" s="166">
        <v>439</v>
      </c>
      <c r="G155" s="165" t="s">
        <v>488</v>
      </c>
      <c r="H155" s="167" t="s">
        <v>17</v>
      </c>
      <c r="I155" s="167" t="s">
        <v>17</v>
      </c>
      <c r="J155" s="170" t="s">
        <v>484</v>
      </c>
      <c r="K155" s="165" t="s">
        <v>482</v>
      </c>
    </row>
    <row r="156" spans="1:11" ht="131.25" hidden="1">
      <c r="A156" s="163">
        <v>5</v>
      </c>
      <c r="B156" s="164" t="s">
        <v>489</v>
      </c>
      <c r="C156" s="165" t="s">
        <v>490</v>
      </c>
      <c r="D156" s="163">
        <v>2018</v>
      </c>
      <c r="E156" s="163" t="s">
        <v>491</v>
      </c>
      <c r="F156" s="166">
        <v>328.59</v>
      </c>
      <c r="G156" s="165" t="s">
        <v>492</v>
      </c>
      <c r="H156" s="167" t="s">
        <v>17</v>
      </c>
      <c r="I156" s="167" t="s">
        <v>17</v>
      </c>
      <c r="J156" s="170" t="s">
        <v>493</v>
      </c>
      <c r="K156" s="165" t="s">
        <v>482</v>
      </c>
    </row>
    <row r="157" spans="1:11" ht="131.25" hidden="1">
      <c r="A157" s="163">
        <v>6</v>
      </c>
      <c r="B157" s="164" t="s">
        <v>489</v>
      </c>
      <c r="C157" s="165" t="s">
        <v>490</v>
      </c>
      <c r="D157" s="163">
        <v>2018</v>
      </c>
      <c r="E157" s="163" t="s">
        <v>491</v>
      </c>
      <c r="F157" s="166">
        <v>297.738</v>
      </c>
      <c r="G157" s="165" t="s">
        <v>492</v>
      </c>
      <c r="H157" s="167" t="s">
        <v>17</v>
      </c>
      <c r="I157" s="167" t="s">
        <v>17</v>
      </c>
      <c r="J157" s="170" t="s">
        <v>493</v>
      </c>
      <c r="K157" s="165" t="s">
        <v>482</v>
      </c>
    </row>
    <row r="158" spans="1:11" ht="150" hidden="1">
      <c r="A158" s="163">
        <v>7</v>
      </c>
      <c r="B158" s="164" t="s">
        <v>494</v>
      </c>
      <c r="C158" s="165" t="s">
        <v>495</v>
      </c>
      <c r="D158" s="163">
        <v>2018</v>
      </c>
      <c r="E158" s="160" t="s">
        <v>479</v>
      </c>
      <c r="F158" s="166">
        <v>117.8</v>
      </c>
      <c r="G158" s="165" t="s">
        <v>496</v>
      </c>
      <c r="H158" s="167" t="s">
        <v>17</v>
      </c>
      <c r="I158" s="167" t="s">
        <v>17</v>
      </c>
      <c r="J158" s="170" t="s">
        <v>497</v>
      </c>
      <c r="K158" s="165" t="s">
        <v>482</v>
      </c>
    </row>
    <row r="159" spans="1:11" ht="18.75" hidden="1">
      <c r="A159" s="129"/>
      <c r="B159" s="169"/>
      <c r="C159" s="136"/>
      <c r="D159" s="129"/>
      <c r="E159" s="129"/>
      <c r="F159" s="139"/>
      <c r="G159" s="136"/>
      <c r="H159" s="134"/>
      <c r="I159" s="134"/>
      <c r="J159" s="134"/>
      <c r="K159" s="136"/>
    </row>
    <row r="160" spans="1:11" ht="18.75" hidden="1">
      <c r="A160" s="129"/>
      <c r="B160" s="130" t="s">
        <v>498</v>
      </c>
      <c r="C160" s="136"/>
      <c r="D160" s="129"/>
      <c r="E160" s="129"/>
      <c r="F160" s="133">
        <f>SUM(F152:F159)</f>
        <v>2254.268</v>
      </c>
      <c r="G160" s="136"/>
      <c r="H160" s="134"/>
      <c r="I160" s="134"/>
      <c r="J160" s="177"/>
      <c r="K160" s="136"/>
    </row>
    <row r="161" spans="1:11" ht="18.75" hidden="1">
      <c r="A161" s="219"/>
      <c r="B161" s="220"/>
      <c r="C161" s="220"/>
      <c r="D161" s="220"/>
      <c r="E161" s="220"/>
      <c r="F161" s="220"/>
      <c r="G161" s="220"/>
      <c r="H161" s="220"/>
      <c r="I161" s="220"/>
      <c r="J161" s="220"/>
      <c r="K161" s="221"/>
    </row>
    <row r="162" spans="1:11" ht="75">
      <c r="A162" s="129">
        <v>7</v>
      </c>
      <c r="B162" s="138" t="s">
        <v>1286</v>
      </c>
      <c r="C162" s="138" t="s">
        <v>1284</v>
      </c>
      <c r="D162" s="129" t="s">
        <v>1285</v>
      </c>
      <c r="E162" s="129" t="s">
        <v>588</v>
      </c>
      <c r="F162" s="129">
        <v>457.9</v>
      </c>
      <c r="G162" s="138" t="s">
        <v>1287</v>
      </c>
      <c r="H162" s="149"/>
      <c r="I162" s="149"/>
      <c r="J162" s="149"/>
      <c r="K162" s="162"/>
    </row>
    <row r="163" spans="1:11" ht="75">
      <c r="A163" s="129">
        <v>8</v>
      </c>
      <c r="B163" s="138" t="s">
        <v>1288</v>
      </c>
      <c r="C163" s="138" t="s">
        <v>1284</v>
      </c>
      <c r="D163" s="129" t="s">
        <v>736</v>
      </c>
      <c r="E163" s="129" t="s">
        <v>588</v>
      </c>
      <c r="F163" s="129">
        <v>750</v>
      </c>
      <c r="G163" s="138" t="s">
        <v>1289</v>
      </c>
      <c r="H163" s="149"/>
      <c r="I163" s="149"/>
      <c r="J163" s="149"/>
      <c r="K163" s="162"/>
    </row>
    <row r="164" spans="1:11" ht="18.75" customHeight="1">
      <c r="A164" s="222" t="s">
        <v>499</v>
      </c>
      <c r="B164" s="223"/>
      <c r="C164" s="223"/>
      <c r="D164" s="223"/>
      <c r="E164" s="223"/>
      <c r="F164" s="223"/>
      <c r="G164" s="223"/>
      <c r="H164" s="223"/>
      <c r="I164" s="223"/>
      <c r="J164" s="223"/>
      <c r="K164" s="224"/>
    </row>
    <row r="165" spans="1:11" ht="393.75" hidden="1">
      <c r="A165" s="129">
        <v>1</v>
      </c>
      <c r="B165" s="138" t="s">
        <v>500</v>
      </c>
      <c r="C165" s="136" t="s">
        <v>501</v>
      </c>
      <c r="D165" s="129" t="s">
        <v>502</v>
      </c>
      <c r="E165" s="129" t="s">
        <v>503</v>
      </c>
      <c r="F165" s="139">
        <v>15185.6</v>
      </c>
      <c r="G165" s="136" t="s">
        <v>504</v>
      </c>
      <c r="H165" s="129" t="s">
        <v>505</v>
      </c>
      <c r="I165" s="129" t="s">
        <v>506</v>
      </c>
      <c r="J165" s="138" t="s">
        <v>507</v>
      </c>
      <c r="K165" s="136" t="s">
        <v>508</v>
      </c>
    </row>
    <row r="166" spans="1:11" ht="150" hidden="1">
      <c r="A166" s="129">
        <v>2</v>
      </c>
      <c r="B166" s="138" t="s">
        <v>509</v>
      </c>
      <c r="C166" s="136" t="s">
        <v>510</v>
      </c>
      <c r="D166" s="129" t="s">
        <v>511</v>
      </c>
      <c r="E166" s="129" t="s">
        <v>503</v>
      </c>
      <c r="F166" s="139">
        <v>7841.6</v>
      </c>
      <c r="G166" s="136" t="s">
        <v>512</v>
      </c>
      <c r="H166" s="129" t="s">
        <v>513</v>
      </c>
      <c r="I166" s="129" t="s">
        <v>514</v>
      </c>
      <c r="J166" s="138" t="s">
        <v>515</v>
      </c>
      <c r="K166" s="136" t="s">
        <v>508</v>
      </c>
    </row>
    <row r="167" spans="1:11" ht="225" hidden="1">
      <c r="A167" s="129">
        <v>3</v>
      </c>
      <c r="B167" s="138" t="s">
        <v>516</v>
      </c>
      <c r="C167" s="136" t="s">
        <v>517</v>
      </c>
      <c r="D167" s="129" t="s">
        <v>518</v>
      </c>
      <c r="E167" s="129" t="s">
        <v>503</v>
      </c>
      <c r="F167" s="139">
        <v>188223.59</v>
      </c>
      <c r="G167" s="136" t="s">
        <v>519</v>
      </c>
      <c r="H167" s="129" t="s">
        <v>520</v>
      </c>
      <c r="I167" s="129" t="s">
        <v>521</v>
      </c>
      <c r="J167" s="129" t="s">
        <v>522</v>
      </c>
      <c r="K167" s="136" t="s">
        <v>508</v>
      </c>
    </row>
    <row r="168" spans="1:11" ht="112.5" hidden="1">
      <c r="A168" s="129">
        <v>4</v>
      </c>
      <c r="B168" s="138" t="s">
        <v>523</v>
      </c>
      <c r="C168" s="136" t="s">
        <v>117</v>
      </c>
      <c r="D168" s="129" t="s">
        <v>524</v>
      </c>
      <c r="E168" s="129" t="s">
        <v>503</v>
      </c>
      <c r="F168" s="139" t="s">
        <v>525</v>
      </c>
      <c r="G168" s="136" t="s">
        <v>526</v>
      </c>
      <c r="H168" s="129" t="s">
        <v>527</v>
      </c>
      <c r="I168" s="129" t="s">
        <v>528</v>
      </c>
      <c r="J168" s="138" t="s">
        <v>529</v>
      </c>
      <c r="K168" s="136" t="s">
        <v>508</v>
      </c>
    </row>
    <row r="169" spans="1:11" ht="300" hidden="1">
      <c r="A169" s="129">
        <v>5</v>
      </c>
      <c r="B169" s="138" t="s">
        <v>530</v>
      </c>
      <c r="C169" s="136" t="s">
        <v>531</v>
      </c>
      <c r="D169" s="129" t="s">
        <v>532</v>
      </c>
      <c r="E169" s="129" t="s">
        <v>503</v>
      </c>
      <c r="F169" s="139">
        <v>21798.87</v>
      </c>
      <c r="G169" s="136" t="s">
        <v>533</v>
      </c>
      <c r="H169" s="129" t="s">
        <v>534</v>
      </c>
      <c r="I169" s="129" t="s">
        <v>535</v>
      </c>
      <c r="J169" s="138" t="s">
        <v>536</v>
      </c>
      <c r="K169" s="136" t="s">
        <v>508</v>
      </c>
    </row>
    <row r="170" spans="1:11" ht="112.5" hidden="1">
      <c r="A170" s="129">
        <v>6</v>
      </c>
      <c r="B170" s="170" t="s">
        <v>537</v>
      </c>
      <c r="C170" s="136" t="s">
        <v>538</v>
      </c>
      <c r="D170" s="129" t="s">
        <v>33</v>
      </c>
      <c r="E170" s="129" t="s">
        <v>503</v>
      </c>
      <c r="F170" s="139">
        <v>39096.26</v>
      </c>
      <c r="G170" s="136" t="s">
        <v>539</v>
      </c>
      <c r="H170" s="129" t="s">
        <v>540</v>
      </c>
      <c r="I170" s="129" t="s">
        <v>541</v>
      </c>
      <c r="J170" s="129" t="s">
        <v>542</v>
      </c>
      <c r="K170" s="136" t="s">
        <v>508</v>
      </c>
    </row>
    <row r="171" spans="1:11" ht="150" hidden="1">
      <c r="A171" s="129">
        <v>7</v>
      </c>
      <c r="B171" s="138" t="s">
        <v>543</v>
      </c>
      <c r="C171" s="136" t="s">
        <v>517</v>
      </c>
      <c r="D171" s="129" t="s">
        <v>524</v>
      </c>
      <c r="E171" s="129" t="s">
        <v>503</v>
      </c>
      <c r="F171" s="139">
        <v>6240.27</v>
      </c>
      <c r="G171" s="136" t="s">
        <v>544</v>
      </c>
      <c r="H171" s="129" t="s">
        <v>545</v>
      </c>
      <c r="I171" s="129" t="s">
        <v>546</v>
      </c>
      <c r="J171" s="129" t="s">
        <v>547</v>
      </c>
      <c r="K171" s="136" t="s">
        <v>508</v>
      </c>
    </row>
    <row r="172" spans="1:11" ht="93.75" hidden="1">
      <c r="A172" s="129">
        <v>8</v>
      </c>
      <c r="B172" s="138" t="s">
        <v>548</v>
      </c>
      <c r="C172" s="136" t="s">
        <v>517</v>
      </c>
      <c r="D172" s="129" t="s">
        <v>549</v>
      </c>
      <c r="E172" s="129" t="s">
        <v>503</v>
      </c>
      <c r="F172" s="139">
        <v>9572.5069999999996</v>
      </c>
      <c r="G172" s="136" t="s">
        <v>550</v>
      </c>
      <c r="H172" s="129">
        <v>143.93</v>
      </c>
      <c r="I172" s="129">
        <v>1188500</v>
      </c>
      <c r="J172" s="138" t="s">
        <v>551</v>
      </c>
      <c r="K172" s="136" t="s">
        <v>508</v>
      </c>
    </row>
    <row r="173" spans="1:11" ht="206.25" hidden="1">
      <c r="A173" s="129">
        <v>9</v>
      </c>
      <c r="B173" s="169" t="s">
        <v>552</v>
      </c>
      <c r="C173" s="136" t="s">
        <v>553</v>
      </c>
      <c r="D173" s="129" t="s">
        <v>164</v>
      </c>
      <c r="E173" s="129" t="s">
        <v>15</v>
      </c>
      <c r="F173" s="139">
        <v>1500</v>
      </c>
      <c r="G173" s="171" t="s">
        <v>554</v>
      </c>
      <c r="H173" s="129" t="s">
        <v>17</v>
      </c>
      <c r="I173" s="129" t="s">
        <v>17</v>
      </c>
      <c r="J173" s="138" t="s">
        <v>555</v>
      </c>
      <c r="K173" s="136" t="s">
        <v>556</v>
      </c>
    </row>
    <row r="174" spans="1:11" ht="150" hidden="1">
      <c r="A174" s="129">
        <v>10</v>
      </c>
      <c r="B174" s="169" t="s">
        <v>557</v>
      </c>
      <c r="C174" s="136" t="s">
        <v>553</v>
      </c>
      <c r="D174" s="129" t="s">
        <v>164</v>
      </c>
      <c r="E174" s="129" t="s">
        <v>15</v>
      </c>
      <c r="F174" s="139">
        <v>6171.4</v>
      </c>
      <c r="G174" s="171" t="s">
        <v>558</v>
      </c>
      <c r="H174" s="129" t="s">
        <v>17</v>
      </c>
      <c r="I174" s="129" t="s">
        <v>17</v>
      </c>
      <c r="J174" s="129" t="s">
        <v>555</v>
      </c>
      <c r="K174" s="136" t="s">
        <v>556</v>
      </c>
    </row>
    <row r="175" spans="1:11" ht="150" hidden="1">
      <c r="A175" s="129">
        <v>11</v>
      </c>
      <c r="B175" s="169" t="s">
        <v>559</v>
      </c>
      <c r="C175" s="136" t="s">
        <v>553</v>
      </c>
      <c r="D175" s="129" t="s">
        <v>164</v>
      </c>
      <c r="E175" s="129" t="s">
        <v>15</v>
      </c>
      <c r="F175" s="139">
        <v>1298</v>
      </c>
      <c r="G175" s="171" t="s">
        <v>558</v>
      </c>
      <c r="H175" s="129" t="s">
        <v>17</v>
      </c>
      <c r="I175" s="129" t="s">
        <v>17</v>
      </c>
      <c r="J175" s="138" t="s">
        <v>555</v>
      </c>
      <c r="K175" s="136" t="s">
        <v>556</v>
      </c>
    </row>
    <row r="176" spans="1:11" ht="150" hidden="1">
      <c r="A176" s="129">
        <v>12</v>
      </c>
      <c r="B176" s="169" t="s">
        <v>560</v>
      </c>
      <c r="C176" s="136" t="s">
        <v>561</v>
      </c>
      <c r="D176" s="129" t="s">
        <v>164</v>
      </c>
      <c r="E176" s="129" t="s">
        <v>15</v>
      </c>
      <c r="F176" s="139">
        <v>908.6</v>
      </c>
      <c r="G176" s="171" t="s">
        <v>562</v>
      </c>
      <c r="H176" s="129" t="s">
        <v>17</v>
      </c>
      <c r="I176" s="129" t="s">
        <v>17</v>
      </c>
      <c r="J176" s="138" t="s">
        <v>555</v>
      </c>
      <c r="K176" s="136" t="s">
        <v>556</v>
      </c>
    </row>
    <row r="177" spans="1:11" ht="150" hidden="1">
      <c r="A177" s="129">
        <v>13</v>
      </c>
      <c r="B177" s="169" t="s">
        <v>563</v>
      </c>
      <c r="C177" s="136" t="s">
        <v>561</v>
      </c>
      <c r="D177" s="129" t="s">
        <v>164</v>
      </c>
      <c r="E177" s="129" t="s">
        <v>15</v>
      </c>
      <c r="F177" s="139">
        <v>920.4</v>
      </c>
      <c r="G177" s="171" t="s">
        <v>564</v>
      </c>
      <c r="H177" s="129" t="s">
        <v>17</v>
      </c>
      <c r="I177" s="129" t="s">
        <v>17</v>
      </c>
      <c r="J177" s="138" t="s">
        <v>555</v>
      </c>
      <c r="K177" s="136" t="s">
        <v>556</v>
      </c>
    </row>
    <row r="178" spans="1:11" ht="150">
      <c r="A178" s="129">
        <v>9</v>
      </c>
      <c r="B178" s="169" t="s">
        <v>565</v>
      </c>
      <c r="C178" s="140" t="s">
        <v>566</v>
      </c>
      <c r="D178" s="129" t="s">
        <v>164</v>
      </c>
      <c r="E178" s="129" t="s">
        <v>15</v>
      </c>
      <c r="F178" s="139">
        <v>4500</v>
      </c>
      <c r="G178" s="171" t="s">
        <v>567</v>
      </c>
      <c r="H178" s="129" t="s">
        <v>17</v>
      </c>
      <c r="I178" s="129" t="s">
        <v>17</v>
      </c>
      <c r="J178" s="138" t="s">
        <v>555</v>
      </c>
      <c r="K178" s="136" t="s">
        <v>556</v>
      </c>
    </row>
    <row r="179" spans="1:11" ht="93.75" hidden="1">
      <c r="A179" s="129">
        <v>15</v>
      </c>
      <c r="B179" s="169" t="s">
        <v>568</v>
      </c>
      <c r="C179" s="136" t="s">
        <v>569</v>
      </c>
      <c r="D179" s="129" t="s">
        <v>164</v>
      </c>
      <c r="E179" s="129" t="s">
        <v>15</v>
      </c>
      <c r="F179" s="139">
        <v>160</v>
      </c>
      <c r="G179" s="171" t="s">
        <v>570</v>
      </c>
      <c r="H179" s="129" t="s">
        <v>17</v>
      </c>
      <c r="I179" s="129" t="s">
        <v>17</v>
      </c>
      <c r="J179" s="138" t="s">
        <v>555</v>
      </c>
      <c r="K179" s="136" t="s">
        <v>556</v>
      </c>
    </row>
    <row r="180" spans="1:11" ht="93.75" hidden="1">
      <c r="A180" s="129">
        <v>16</v>
      </c>
      <c r="B180" s="169" t="s">
        <v>571</v>
      </c>
      <c r="C180" s="136" t="s">
        <v>553</v>
      </c>
      <c r="D180" s="129" t="s">
        <v>164</v>
      </c>
      <c r="E180" s="129" t="s">
        <v>15</v>
      </c>
      <c r="F180" s="139">
        <v>160</v>
      </c>
      <c r="G180" s="171" t="s">
        <v>570</v>
      </c>
      <c r="H180" s="129" t="s">
        <v>17</v>
      </c>
      <c r="I180" s="129" t="s">
        <v>17</v>
      </c>
      <c r="J180" s="138" t="s">
        <v>555</v>
      </c>
      <c r="K180" s="136" t="s">
        <v>556</v>
      </c>
    </row>
    <row r="181" spans="1:11" ht="93.75" hidden="1">
      <c r="A181" s="129">
        <v>17</v>
      </c>
      <c r="B181" s="169" t="s">
        <v>572</v>
      </c>
      <c r="C181" s="136" t="s">
        <v>531</v>
      </c>
      <c r="D181" s="129" t="s">
        <v>164</v>
      </c>
      <c r="E181" s="129" t="s">
        <v>15</v>
      </c>
      <c r="F181" s="139">
        <v>160</v>
      </c>
      <c r="G181" s="171" t="s">
        <v>573</v>
      </c>
      <c r="H181" s="129" t="s">
        <v>17</v>
      </c>
      <c r="I181" s="129" t="s">
        <v>17</v>
      </c>
      <c r="J181" s="138" t="s">
        <v>555</v>
      </c>
      <c r="K181" s="136" t="s">
        <v>556</v>
      </c>
    </row>
    <row r="182" spans="1:11" ht="112.5" hidden="1">
      <c r="A182" s="129">
        <v>18</v>
      </c>
      <c r="B182" s="169" t="s">
        <v>574</v>
      </c>
      <c r="C182" s="136" t="s">
        <v>531</v>
      </c>
      <c r="D182" s="129" t="s">
        <v>164</v>
      </c>
      <c r="E182" s="129" t="s">
        <v>15</v>
      </c>
      <c r="F182" s="139">
        <v>12.5</v>
      </c>
      <c r="G182" s="171" t="s">
        <v>570</v>
      </c>
      <c r="H182" s="129" t="s">
        <v>17</v>
      </c>
      <c r="I182" s="129" t="s">
        <v>17</v>
      </c>
      <c r="J182" s="138" t="s">
        <v>555</v>
      </c>
      <c r="K182" s="136" t="s">
        <v>556</v>
      </c>
    </row>
    <row r="183" spans="1:11" ht="93.75" hidden="1">
      <c r="A183" s="129">
        <v>19</v>
      </c>
      <c r="B183" s="169" t="s">
        <v>575</v>
      </c>
      <c r="C183" s="136" t="s">
        <v>569</v>
      </c>
      <c r="D183" s="129" t="s">
        <v>164</v>
      </c>
      <c r="E183" s="129" t="s">
        <v>15</v>
      </c>
      <c r="F183" s="139">
        <v>13.5</v>
      </c>
      <c r="G183" s="171" t="s">
        <v>573</v>
      </c>
      <c r="H183" s="129" t="s">
        <v>17</v>
      </c>
      <c r="I183" s="129" t="s">
        <v>17</v>
      </c>
      <c r="J183" s="138" t="s">
        <v>555</v>
      </c>
      <c r="K183" s="136" t="s">
        <v>556</v>
      </c>
    </row>
    <row r="184" spans="1:11" ht="112.5" hidden="1">
      <c r="A184" s="129">
        <v>20</v>
      </c>
      <c r="B184" s="169" t="s">
        <v>576</v>
      </c>
      <c r="C184" s="136" t="s">
        <v>553</v>
      </c>
      <c r="D184" s="129" t="s">
        <v>164</v>
      </c>
      <c r="E184" s="129" t="s">
        <v>15</v>
      </c>
      <c r="F184" s="139">
        <v>15</v>
      </c>
      <c r="G184" s="171" t="s">
        <v>573</v>
      </c>
      <c r="H184" s="129" t="s">
        <v>17</v>
      </c>
      <c r="I184" s="129" t="s">
        <v>17</v>
      </c>
      <c r="J184" s="138" t="s">
        <v>555</v>
      </c>
      <c r="K184" s="136" t="s">
        <v>556</v>
      </c>
    </row>
    <row r="185" spans="1:11" ht="112.5" hidden="1">
      <c r="A185" s="129">
        <v>21</v>
      </c>
      <c r="B185" s="169" t="s">
        <v>577</v>
      </c>
      <c r="C185" s="136" t="s">
        <v>517</v>
      </c>
      <c r="D185" s="129" t="s">
        <v>164</v>
      </c>
      <c r="E185" s="129" t="s">
        <v>503</v>
      </c>
      <c r="F185" s="139">
        <v>1076.53</v>
      </c>
      <c r="G185" s="172" t="s">
        <v>578</v>
      </c>
      <c r="H185" s="129" t="s">
        <v>17</v>
      </c>
      <c r="I185" s="129" t="s">
        <v>17</v>
      </c>
      <c r="J185" s="138" t="s">
        <v>579</v>
      </c>
      <c r="K185" s="136" t="s">
        <v>580</v>
      </c>
    </row>
    <row r="186" spans="1:11" ht="93.75" hidden="1">
      <c r="A186" s="129">
        <v>22</v>
      </c>
      <c r="B186" s="169" t="s">
        <v>581</v>
      </c>
      <c r="C186" s="136" t="s">
        <v>517</v>
      </c>
      <c r="D186" s="129" t="s">
        <v>164</v>
      </c>
      <c r="E186" s="129" t="s">
        <v>503</v>
      </c>
      <c r="F186" s="139">
        <v>3768.77</v>
      </c>
      <c r="G186" s="172" t="s">
        <v>582</v>
      </c>
      <c r="H186" s="129" t="s">
        <v>17</v>
      </c>
      <c r="I186" s="129" t="s">
        <v>17</v>
      </c>
      <c r="J186" s="138" t="s">
        <v>579</v>
      </c>
      <c r="K186" s="136" t="s">
        <v>580</v>
      </c>
    </row>
    <row r="187" spans="1:11" ht="93.75" hidden="1">
      <c r="A187" s="129">
        <v>23</v>
      </c>
      <c r="B187" s="169" t="s">
        <v>583</v>
      </c>
      <c r="C187" s="136" t="s">
        <v>517</v>
      </c>
      <c r="D187" s="129" t="s">
        <v>518</v>
      </c>
      <c r="E187" s="129" t="s">
        <v>503</v>
      </c>
      <c r="F187" s="139">
        <v>20670.689999999999</v>
      </c>
      <c r="G187" s="171" t="s">
        <v>584</v>
      </c>
      <c r="H187" s="129">
        <v>416.12</v>
      </c>
      <c r="I187" s="129">
        <v>3196200</v>
      </c>
      <c r="J187" s="138" t="s">
        <v>579</v>
      </c>
      <c r="K187" s="136" t="s">
        <v>580</v>
      </c>
    </row>
    <row r="188" spans="1:11" ht="18.75" hidden="1">
      <c r="A188" s="148"/>
      <c r="B188" s="147"/>
      <c r="C188" s="148"/>
      <c r="D188" s="148"/>
      <c r="E188" s="148"/>
      <c r="F188" s="173"/>
      <c r="G188" s="147"/>
      <c r="H188" s="148"/>
      <c r="I188" s="148"/>
      <c r="J188" s="148"/>
      <c r="K188" s="147"/>
    </row>
    <row r="189" spans="1:11" ht="18.75" hidden="1">
      <c r="A189" s="174"/>
      <c r="B189" s="130" t="s">
        <v>498</v>
      </c>
      <c r="C189" s="131"/>
      <c r="D189" s="132"/>
      <c r="E189" s="132"/>
      <c r="F189" s="133">
        <f>SUM(F165:F187)</f>
        <v>329294.08700000006</v>
      </c>
      <c r="G189" s="175"/>
      <c r="H189" s="133"/>
      <c r="I189" s="133"/>
      <c r="J189" s="175"/>
      <c r="K189" s="131"/>
    </row>
    <row r="190" spans="1:11" ht="18.75" hidden="1">
      <c r="A190" s="230"/>
      <c r="B190" s="231"/>
      <c r="C190" s="231"/>
      <c r="D190" s="231"/>
      <c r="E190" s="231"/>
      <c r="F190" s="231"/>
      <c r="G190" s="231"/>
      <c r="H190" s="231"/>
      <c r="I190" s="231"/>
      <c r="J190" s="231"/>
      <c r="K190" s="232"/>
    </row>
    <row r="191" spans="1:11" ht="18.75">
      <c r="A191" s="242" t="s">
        <v>585</v>
      </c>
      <c r="B191" s="243"/>
      <c r="C191" s="243"/>
      <c r="D191" s="243"/>
      <c r="E191" s="243"/>
      <c r="F191" s="243"/>
      <c r="G191" s="243"/>
      <c r="H191" s="243"/>
      <c r="I191" s="243"/>
      <c r="J191" s="243"/>
      <c r="K191" s="244"/>
    </row>
    <row r="192" spans="1:11" ht="75">
      <c r="A192" s="134">
        <v>10</v>
      </c>
      <c r="B192" s="169" t="s">
        <v>586</v>
      </c>
      <c r="C192" s="136" t="s">
        <v>587</v>
      </c>
      <c r="D192" s="129" t="s">
        <v>58</v>
      </c>
      <c r="E192" s="129" t="s">
        <v>588</v>
      </c>
      <c r="F192" s="176">
        <v>457.65</v>
      </c>
      <c r="G192" s="172" t="s">
        <v>589</v>
      </c>
      <c r="H192" s="139" t="s">
        <v>17</v>
      </c>
      <c r="I192" s="139" t="s">
        <v>17</v>
      </c>
      <c r="J192" s="178" t="s">
        <v>18</v>
      </c>
      <c r="K192" s="136" t="s">
        <v>590</v>
      </c>
    </row>
    <row r="193" spans="1:11" ht="75">
      <c r="A193" s="134">
        <v>11</v>
      </c>
      <c r="B193" s="169" t="s">
        <v>591</v>
      </c>
      <c r="C193" s="136" t="s">
        <v>587</v>
      </c>
      <c r="D193" s="129" t="s">
        <v>89</v>
      </c>
      <c r="E193" s="129" t="s">
        <v>588</v>
      </c>
      <c r="F193" s="176">
        <v>173.9</v>
      </c>
      <c r="G193" s="172" t="s">
        <v>592</v>
      </c>
      <c r="H193" s="139" t="s">
        <v>17</v>
      </c>
      <c r="I193" s="139" t="s">
        <v>17</v>
      </c>
      <c r="J193" s="178" t="s">
        <v>18</v>
      </c>
      <c r="K193" s="136" t="s">
        <v>590</v>
      </c>
    </row>
    <row r="194" spans="1:11" ht="93.75">
      <c r="A194" s="134">
        <v>12</v>
      </c>
      <c r="B194" s="169" t="s">
        <v>593</v>
      </c>
      <c r="C194" s="136" t="s">
        <v>587</v>
      </c>
      <c r="D194" s="129" t="s">
        <v>89</v>
      </c>
      <c r="E194" s="129" t="s">
        <v>503</v>
      </c>
      <c r="F194" s="176">
        <v>779.5</v>
      </c>
      <c r="G194" s="172" t="s">
        <v>594</v>
      </c>
      <c r="H194" s="139" t="s">
        <v>17</v>
      </c>
      <c r="I194" s="139" t="s">
        <v>17</v>
      </c>
      <c r="J194" s="178" t="s">
        <v>18</v>
      </c>
      <c r="K194" s="136" t="s">
        <v>590</v>
      </c>
    </row>
    <row r="195" spans="1:11" ht="18.75" hidden="1">
      <c r="A195" s="134"/>
      <c r="B195" s="130"/>
      <c r="C195" s="131"/>
      <c r="D195" s="132"/>
      <c r="E195" s="132"/>
      <c r="F195" s="133"/>
      <c r="G195" s="175"/>
      <c r="H195" s="133"/>
      <c r="I195" s="133"/>
      <c r="J195" s="175"/>
      <c r="K195" s="131"/>
    </row>
    <row r="196" spans="1:11" ht="18.75" hidden="1">
      <c r="A196" s="134"/>
      <c r="B196" s="130" t="s">
        <v>498</v>
      </c>
      <c r="C196" s="131"/>
      <c r="D196" s="132"/>
      <c r="E196" s="132"/>
      <c r="F196" s="133">
        <f>SUM(F192:F195)</f>
        <v>1411.05</v>
      </c>
      <c r="G196" s="175"/>
      <c r="H196" s="133"/>
      <c r="I196" s="133"/>
      <c r="J196" s="175"/>
      <c r="K196" s="131"/>
    </row>
    <row r="197" spans="1:11" ht="18.75" hidden="1">
      <c r="A197" s="225"/>
      <c r="B197" s="226"/>
      <c r="C197" s="226"/>
      <c r="D197" s="226"/>
      <c r="E197" s="226"/>
      <c r="F197" s="226"/>
      <c r="G197" s="226"/>
      <c r="H197" s="226"/>
      <c r="I197" s="226"/>
      <c r="J197" s="226"/>
      <c r="K197" s="227"/>
    </row>
    <row r="198" spans="1:11" ht="18.75" hidden="1">
      <c r="A198" s="242" t="s">
        <v>595</v>
      </c>
      <c r="B198" s="243"/>
      <c r="C198" s="243"/>
      <c r="D198" s="243"/>
      <c r="E198" s="243"/>
      <c r="F198" s="243"/>
      <c r="G198" s="243"/>
      <c r="H198" s="243"/>
      <c r="I198" s="243"/>
      <c r="J198" s="243"/>
      <c r="K198" s="244"/>
    </row>
    <row r="199" spans="1:11" ht="225" hidden="1">
      <c r="A199" s="134">
        <v>1</v>
      </c>
      <c r="B199" s="138" t="s">
        <v>596</v>
      </c>
      <c r="C199" s="136" t="s">
        <v>597</v>
      </c>
      <c r="D199" s="129" t="s">
        <v>14</v>
      </c>
      <c r="E199" s="129" t="s">
        <v>175</v>
      </c>
      <c r="F199" s="139">
        <v>317.60000000000002</v>
      </c>
      <c r="G199" s="179" t="s">
        <v>598</v>
      </c>
      <c r="H199" s="139" t="s">
        <v>17</v>
      </c>
      <c r="I199" s="139" t="s">
        <v>17</v>
      </c>
      <c r="J199" s="178" t="s">
        <v>18</v>
      </c>
      <c r="K199" s="136" t="s">
        <v>599</v>
      </c>
    </row>
    <row r="200" spans="1:11" ht="18.75" hidden="1">
      <c r="A200" s="134"/>
      <c r="B200" s="130"/>
      <c r="C200" s="131"/>
      <c r="D200" s="132"/>
      <c r="E200" s="132"/>
      <c r="F200" s="133"/>
      <c r="G200" s="175"/>
      <c r="H200" s="133"/>
      <c r="I200" s="133"/>
      <c r="J200" s="175"/>
      <c r="K200" s="131"/>
    </row>
    <row r="201" spans="1:11" ht="18.75" hidden="1">
      <c r="A201" s="134"/>
      <c r="B201" s="130" t="s">
        <v>498</v>
      </c>
      <c r="C201" s="131"/>
      <c r="D201" s="132"/>
      <c r="E201" s="132"/>
      <c r="F201" s="133">
        <f>F199</f>
        <v>317.60000000000002</v>
      </c>
      <c r="G201" s="175"/>
      <c r="H201" s="133"/>
      <c r="I201" s="133"/>
      <c r="J201" s="175"/>
      <c r="K201" s="131"/>
    </row>
    <row r="202" spans="1:11" ht="18.75" hidden="1">
      <c r="A202" s="225"/>
      <c r="B202" s="226"/>
      <c r="C202" s="226"/>
      <c r="D202" s="226"/>
      <c r="E202" s="226"/>
      <c r="F202" s="226"/>
      <c r="G202" s="226"/>
      <c r="H202" s="226"/>
      <c r="I202" s="226"/>
      <c r="J202" s="226"/>
      <c r="K202" s="227"/>
    </row>
    <row r="203" spans="1:11" ht="18.75" hidden="1" customHeight="1">
      <c r="A203" s="228" t="s">
        <v>600</v>
      </c>
      <c r="B203" s="228"/>
      <c r="C203" s="228"/>
      <c r="D203" s="228"/>
      <c r="E203" s="228"/>
      <c r="F203" s="228"/>
      <c r="G203" s="228"/>
      <c r="H203" s="228"/>
      <c r="I203" s="228"/>
      <c r="J203" s="228"/>
      <c r="K203" s="228"/>
    </row>
    <row r="204" spans="1:11" ht="150" hidden="1">
      <c r="A204" s="129">
        <v>1</v>
      </c>
      <c r="B204" s="138" t="s">
        <v>601</v>
      </c>
      <c r="C204" s="136" t="s">
        <v>602</v>
      </c>
      <c r="D204" s="134" t="s">
        <v>603</v>
      </c>
      <c r="E204" s="129" t="s">
        <v>175</v>
      </c>
      <c r="F204" s="180">
        <v>443.745</v>
      </c>
      <c r="G204" s="136" t="s">
        <v>604</v>
      </c>
      <c r="H204" s="134" t="s">
        <v>17</v>
      </c>
      <c r="I204" s="134" t="s">
        <v>17</v>
      </c>
      <c r="J204" s="136" t="s">
        <v>605</v>
      </c>
      <c r="K204" s="136" t="s">
        <v>606</v>
      </c>
    </row>
    <row r="205" spans="1:11" ht="18.75" hidden="1">
      <c r="A205" s="129"/>
      <c r="B205" s="130"/>
      <c r="C205" s="132"/>
      <c r="D205" s="132"/>
      <c r="E205" s="132"/>
      <c r="F205" s="132"/>
      <c r="G205" s="132"/>
      <c r="H205" s="132"/>
      <c r="I205" s="132"/>
      <c r="J205" s="132"/>
      <c r="K205" s="132"/>
    </row>
    <row r="206" spans="1:11" ht="18.75" hidden="1">
      <c r="A206" s="134"/>
      <c r="B206" s="130" t="s">
        <v>169</v>
      </c>
      <c r="C206" s="131"/>
      <c r="D206" s="181"/>
      <c r="E206" s="181"/>
      <c r="F206" s="182">
        <f>SUM(F204)</f>
        <v>443.745</v>
      </c>
      <c r="G206" s="183"/>
      <c r="H206" s="134"/>
      <c r="I206" s="134"/>
      <c r="J206" s="177"/>
      <c r="K206" s="177"/>
    </row>
    <row r="207" spans="1:11" ht="18.75" hidden="1">
      <c r="A207" s="225"/>
      <c r="B207" s="226"/>
      <c r="C207" s="226"/>
      <c r="D207" s="226"/>
      <c r="E207" s="226"/>
      <c r="F207" s="226"/>
      <c r="G207" s="226"/>
      <c r="H207" s="226"/>
      <c r="I207" s="226"/>
      <c r="J207" s="226"/>
      <c r="K207" s="227"/>
    </row>
    <row r="208" spans="1:11" ht="18.75" hidden="1">
      <c r="A208" s="218" t="s">
        <v>607</v>
      </c>
      <c r="B208" s="218"/>
      <c r="C208" s="218"/>
      <c r="D208" s="218"/>
      <c r="E208" s="218"/>
      <c r="F208" s="218"/>
      <c r="G208" s="218"/>
      <c r="H208" s="218"/>
      <c r="I208" s="218"/>
      <c r="J208" s="218"/>
      <c r="K208" s="218"/>
    </row>
    <row r="209" spans="1:11" ht="112.5" hidden="1">
      <c r="A209" s="134">
        <v>1</v>
      </c>
      <c r="B209" s="169" t="s">
        <v>608</v>
      </c>
      <c r="C209" s="138" t="s">
        <v>609</v>
      </c>
      <c r="D209" s="134" t="s">
        <v>610</v>
      </c>
      <c r="E209" s="129" t="s">
        <v>611</v>
      </c>
      <c r="F209" s="137">
        <v>1447.88</v>
      </c>
      <c r="G209" s="138" t="s">
        <v>612</v>
      </c>
      <c r="H209" s="134"/>
      <c r="I209" s="194">
        <v>9741</v>
      </c>
      <c r="J209" s="172" t="s">
        <v>613</v>
      </c>
      <c r="K209" s="138" t="s">
        <v>614</v>
      </c>
    </row>
    <row r="210" spans="1:11" ht="112.5" hidden="1">
      <c r="A210" s="134">
        <v>2</v>
      </c>
      <c r="B210" s="169" t="s">
        <v>608</v>
      </c>
      <c r="C210" s="138" t="s">
        <v>609</v>
      </c>
      <c r="D210" s="134" t="s">
        <v>518</v>
      </c>
      <c r="E210" s="129" t="s">
        <v>611</v>
      </c>
      <c r="F210" s="137">
        <v>1160.06</v>
      </c>
      <c r="G210" s="138" t="s">
        <v>615</v>
      </c>
      <c r="H210" s="134"/>
      <c r="I210" s="194">
        <v>6325</v>
      </c>
      <c r="J210" s="172" t="s">
        <v>613</v>
      </c>
      <c r="K210" s="138" t="s">
        <v>614</v>
      </c>
    </row>
    <row r="211" spans="1:11" ht="18.75" hidden="1">
      <c r="A211" s="134"/>
      <c r="B211" s="184"/>
      <c r="C211" s="134"/>
      <c r="D211" s="134"/>
      <c r="E211" s="134"/>
      <c r="F211" s="134"/>
      <c r="G211" s="134"/>
      <c r="H211" s="134"/>
      <c r="I211" s="134"/>
      <c r="J211" s="134"/>
      <c r="K211" s="134"/>
    </row>
    <row r="212" spans="1:11" ht="18.75" hidden="1">
      <c r="A212" s="134"/>
      <c r="B212" s="130" t="s">
        <v>498</v>
      </c>
      <c r="C212" s="131"/>
      <c r="D212" s="181"/>
      <c r="E212" s="181"/>
      <c r="F212" s="185">
        <f>SUM(F209:F211)</f>
        <v>2607.94</v>
      </c>
      <c r="G212" s="186"/>
      <c r="H212" s="181"/>
      <c r="I212" s="181"/>
      <c r="J212" s="195"/>
      <c r="K212" s="195"/>
    </row>
    <row r="213" spans="1:11" ht="18.75" hidden="1">
      <c r="A213" s="225"/>
      <c r="B213" s="226"/>
      <c r="C213" s="226"/>
      <c r="D213" s="226"/>
      <c r="E213" s="226"/>
      <c r="F213" s="226"/>
      <c r="G213" s="226"/>
      <c r="H213" s="226"/>
      <c r="I213" s="226"/>
      <c r="J213" s="226"/>
      <c r="K213" s="227"/>
    </row>
    <row r="214" spans="1:11" ht="18.75" hidden="1">
      <c r="A214" s="218" t="s">
        <v>616</v>
      </c>
      <c r="B214" s="218"/>
      <c r="C214" s="218"/>
      <c r="D214" s="218"/>
      <c r="E214" s="218"/>
      <c r="F214" s="218"/>
      <c r="G214" s="218"/>
      <c r="H214" s="218"/>
      <c r="I214" s="218"/>
      <c r="J214" s="218"/>
      <c r="K214" s="218"/>
    </row>
    <row r="215" spans="1:11" ht="93.75" hidden="1">
      <c r="A215" s="134">
        <v>1</v>
      </c>
      <c r="B215" s="169" t="s">
        <v>617</v>
      </c>
      <c r="C215" s="136" t="s">
        <v>117</v>
      </c>
      <c r="D215" s="129" t="s">
        <v>77</v>
      </c>
      <c r="E215" s="129" t="s">
        <v>618</v>
      </c>
      <c r="F215" s="139">
        <v>2219</v>
      </c>
      <c r="G215" s="136" t="s">
        <v>619</v>
      </c>
      <c r="H215" s="134" t="s">
        <v>17</v>
      </c>
      <c r="I215" s="134" t="s">
        <v>17</v>
      </c>
      <c r="J215" s="138" t="s">
        <v>620</v>
      </c>
      <c r="K215" s="136" t="s">
        <v>621</v>
      </c>
    </row>
    <row r="216" spans="1:11" ht="112.5" hidden="1">
      <c r="A216" s="134">
        <v>2</v>
      </c>
      <c r="B216" s="145" t="s">
        <v>622</v>
      </c>
      <c r="C216" s="136" t="s">
        <v>623</v>
      </c>
      <c r="D216" s="129" t="s">
        <v>89</v>
      </c>
      <c r="E216" s="129" t="s">
        <v>503</v>
      </c>
      <c r="F216" s="139">
        <f>2894.42+507.38</f>
        <v>3401.8</v>
      </c>
      <c r="G216" s="136" t="s">
        <v>624</v>
      </c>
      <c r="H216" s="134" t="s">
        <v>17</v>
      </c>
      <c r="I216" s="134" t="s">
        <v>17</v>
      </c>
      <c r="J216" s="138" t="s">
        <v>18</v>
      </c>
      <c r="K216" s="136" t="s">
        <v>625</v>
      </c>
    </row>
    <row r="217" spans="1:11" ht="112.5" hidden="1">
      <c r="A217" s="134">
        <v>3</v>
      </c>
      <c r="B217" s="145" t="s">
        <v>626</v>
      </c>
      <c r="C217" s="136" t="s">
        <v>117</v>
      </c>
      <c r="D217" s="129">
        <v>2018</v>
      </c>
      <c r="E217" s="129" t="s">
        <v>503</v>
      </c>
      <c r="F217" s="137">
        <f>1338.054+236.127</f>
        <v>1574.181</v>
      </c>
      <c r="G217" s="136" t="s">
        <v>627</v>
      </c>
      <c r="H217" s="187">
        <v>10.243499999999999</v>
      </c>
      <c r="I217" s="196">
        <v>13.2</v>
      </c>
      <c r="J217" s="138" t="s">
        <v>628</v>
      </c>
      <c r="K217" s="136" t="s">
        <v>629</v>
      </c>
    </row>
    <row r="218" spans="1:11" ht="112.5" hidden="1">
      <c r="A218" s="134">
        <v>4</v>
      </c>
      <c r="B218" s="145" t="s">
        <v>630</v>
      </c>
      <c r="C218" s="136" t="s">
        <v>117</v>
      </c>
      <c r="D218" s="134" t="s">
        <v>89</v>
      </c>
      <c r="E218" s="129" t="s">
        <v>503</v>
      </c>
      <c r="F218" s="188">
        <f>1700+300</f>
        <v>2000</v>
      </c>
      <c r="G218" s="189" t="s">
        <v>631</v>
      </c>
      <c r="H218" s="134" t="s">
        <v>17</v>
      </c>
      <c r="I218" s="134" t="s">
        <v>17</v>
      </c>
      <c r="J218" s="138" t="s">
        <v>18</v>
      </c>
      <c r="K218" s="136" t="s">
        <v>629</v>
      </c>
    </row>
    <row r="219" spans="1:11" ht="112.5" hidden="1">
      <c r="A219" s="134">
        <v>5</v>
      </c>
      <c r="B219" s="145" t="s">
        <v>632</v>
      </c>
      <c r="C219" s="136" t="s">
        <v>117</v>
      </c>
      <c r="D219" s="134" t="s">
        <v>89</v>
      </c>
      <c r="E219" s="129" t="s">
        <v>503</v>
      </c>
      <c r="F219" s="188">
        <f>1700+300</f>
        <v>2000</v>
      </c>
      <c r="G219" s="189" t="s">
        <v>633</v>
      </c>
      <c r="H219" s="134" t="s">
        <v>17</v>
      </c>
      <c r="I219" s="134" t="s">
        <v>17</v>
      </c>
      <c r="J219" s="138" t="s">
        <v>18</v>
      </c>
      <c r="K219" s="136" t="s">
        <v>629</v>
      </c>
    </row>
    <row r="220" spans="1:11" ht="112.5" hidden="1">
      <c r="A220" s="134">
        <v>6</v>
      </c>
      <c r="B220" s="145" t="s">
        <v>634</v>
      </c>
      <c r="C220" s="136" t="s">
        <v>117</v>
      </c>
      <c r="D220" s="134" t="s">
        <v>89</v>
      </c>
      <c r="E220" s="129" t="s">
        <v>503</v>
      </c>
      <c r="F220" s="188">
        <f>510+90</f>
        <v>600</v>
      </c>
      <c r="G220" s="189" t="s">
        <v>635</v>
      </c>
      <c r="H220" s="134" t="s">
        <v>17</v>
      </c>
      <c r="I220" s="134" t="s">
        <v>17</v>
      </c>
      <c r="J220" s="138" t="s">
        <v>18</v>
      </c>
      <c r="K220" s="136" t="s">
        <v>629</v>
      </c>
    </row>
    <row r="221" spans="1:11" ht="112.5" hidden="1">
      <c r="A221" s="134">
        <v>7</v>
      </c>
      <c r="B221" s="145" t="s">
        <v>636</v>
      </c>
      <c r="C221" s="136" t="s">
        <v>637</v>
      </c>
      <c r="D221" s="134">
        <v>2017</v>
      </c>
      <c r="E221" s="129" t="s">
        <v>503</v>
      </c>
      <c r="F221" s="188">
        <f>5.185+0.915</f>
        <v>6.1</v>
      </c>
      <c r="G221" s="189" t="s">
        <v>638</v>
      </c>
      <c r="H221" s="134" t="s">
        <v>17</v>
      </c>
      <c r="I221" s="134" t="s">
        <v>17</v>
      </c>
      <c r="J221" s="138" t="s">
        <v>628</v>
      </c>
      <c r="K221" s="136" t="s">
        <v>639</v>
      </c>
    </row>
    <row r="222" spans="1:11" ht="318.75" hidden="1">
      <c r="A222" s="134">
        <v>8</v>
      </c>
      <c r="B222" s="145" t="s">
        <v>640</v>
      </c>
      <c r="C222" s="138" t="s">
        <v>587</v>
      </c>
      <c r="D222" s="134" t="s">
        <v>89</v>
      </c>
      <c r="E222" s="129" t="s">
        <v>503</v>
      </c>
      <c r="F222" s="188">
        <f>77.775+13.725</f>
        <v>91.5</v>
      </c>
      <c r="G222" s="189" t="s">
        <v>638</v>
      </c>
      <c r="H222" s="134" t="s">
        <v>17</v>
      </c>
      <c r="I222" s="134" t="s">
        <v>17</v>
      </c>
      <c r="J222" s="138" t="s">
        <v>641</v>
      </c>
      <c r="K222" s="136" t="s">
        <v>642</v>
      </c>
    </row>
    <row r="223" spans="1:11" ht="112.5" hidden="1">
      <c r="A223" s="134">
        <v>9</v>
      </c>
      <c r="B223" s="145" t="s">
        <v>643</v>
      </c>
      <c r="C223" s="136" t="s">
        <v>644</v>
      </c>
      <c r="D223" s="134" t="s">
        <v>89</v>
      </c>
      <c r="E223" s="129" t="s">
        <v>503</v>
      </c>
      <c r="F223" s="188">
        <f>15.3+2.7</f>
        <v>18</v>
      </c>
      <c r="G223" s="189" t="s">
        <v>645</v>
      </c>
      <c r="H223" s="134" t="s">
        <v>17</v>
      </c>
      <c r="I223" s="134" t="s">
        <v>17</v>
      </c>
      <c r="J223" s="138" t="s">
        <v>18</v>
      </c>
      <c r="K223" s="136" t="s">
        <v>646</v>
      </c>
    </row>
    <row r="224" spans="1:11" ht="112.5" hidden="1">
      <c r="A224" s="134">
        <v>10</v>
      </c>
      <c r="B224" s="145" t="s">
        <v>647</v>
      </c>
      <c r="C224" s="136" t="s">
        <v>490</v>
      </c>
      <c r="D224" s="134">
        <v>2018</v>
      </c>
      <c r="E224" s="129" t="s">
        <v>503</v>
      </c>
      <c r="F224" s="188">
        <f>737.126+130.081</f>
        <v>867.20699999999999</v>
      </c>
      <c r="G224" s="189" t="s">
        <v>645</v>
      </c>
      <c r="H224" s="134" t="s">
        <v>17</v>
      </c>
      <c r="I224" s="134" t="s">
        <v>17</v>
      </c>
      <c r="J224" s="138" t="s">
        <v>648</v>
      </c>
      <c r="K224" s="136" t="s">
        <v>649</v>
      </c>
    </row>
    <row r="225" spans="1:11" ht="112.5" hidden="1">
      <c r="A225" s="134">
        <v>11</v>
      </c>
      <c r="B225" s="145" t="s">
        <v>650</v>
      </c>
      <c r="C225" s="136" t="s">
        <v>517</v>
      </c>
      <c r="D225" s="134" t="s">
        <v>89</v>
      </c>
      <c r="E225" s="129" t="s">
        <v>503</v>
      </c>
      <c r="F225" s="188">
        <f>499.715+88.185</f>
        <v>587.9</v>
      </c>
      <c r="G225" s="189" t="s">
        <v>645</v>
      </c>
      <c r="H225" s="134" t="s">
        <v>17</v>
      </c>
      <c r="I225" s="134" t="s">
        <v>17</v>
      </c>
      <c r="J225" s="138" t="s">
        <v>18</v>
      </c>
      <c r="K225" s="136" t="s">
        <v>651</v>
      </c>
    </row>
    <row r="226" spans="1:11" ht="112.5" hidden="1">
      <c r="A226" s="134">
        <v>12</v>
      </c>
      <c r="B226" s="145" t="s">
        <v>652</v>
      </c>
      <c r="C226" s="136" t="s">
        <v>117</v>
      </c>
      <c r="D226" s="134" t="s">
        <v>89</v>
      </c>
      <c r="E226" s="129" t="s">
        <v>503</v>
      </c>
      <c r="F226" s="188">
        <f>1445+255</f>
        <v>1700</v>
      </c>
      <c r="G226" s="189" t="s">
        <v>653</v>
      </c>
      <c r="H226" s="134" t="s">
        <v>17</v>
      </c>
      <c r="I226" s="134" t="s">
        <v>17</v>
      </c>
      <c r="J226" s="138" t="s">
        <v>18</v>
      </c>
      <c r="K226" s="136" t="s">
        <v>629</v>
      </c>
    </row>
    <row r="227" spans="1:11" ht="112.5" hidden="1">
      <c r="A227" s="134">
        <v>13</v>
      </c>
      <c r="B227" s="145" t="s">
        <v>654</v>
      </c>
      <c r="C227" s="136" t="s">
        <v>117</v>
      </c>
      <c r="D227" s="134" t="s">
        <v>58</v>
      </c>
      <c r="E227" s="129" t="s">
        <v>503</v>
      </c>
      <c r="F227" s="188">
        <f>450.5+79.5</f>
        <v>530</v>
      </c>
      <c r="G227" s="189" t="s">
        <v>655</v>
      </c>
      <c r="H227" s="134" t="s">
        <v>17</v>
      </c>
      <c r="I227" s="134" t="s">
        <v>17</v>
      </c>
      <c r="J227" s="138" t="s">
        <v>648</v>
      </c>
      <c r="K227" s="136" t="s">
        <v>629</v>
      </c>
    </row>
    <row r="228" spans="1:11" ht="112.5" hidden="1">
      <c r="A228" s="134">
        <v>14</v>
      </c>
      <c r="B228" s="145" t="s">
        <v>656</v>
      </c>
      <c r="C228" s="136" t="s">
        <v>117</v>
      </c>
      <c r="D228" s="134" t="s">
        <v>89</v>
      </c>
      <c r="E228" s="129" t="s">
        <v>503</v>
      </c>
      <c r="F228" s="188">
        <f>1700+300</f>
        <v>2000</v>
      </c>
      <c r="G228" s="189" t="s">
        <v>657</v>
      </c>
      <c r="H228" s="134" t="s">
        <v>17</v>
      </c>
      <c r="I228" s="134" t="s">
        <v>17</v>
      </c>
      <c r="J228" s="138" t="s">
        <v>18</v>
      </c>
      <c r="K228" s="136" t="s">
        <v>629</v>
      </c>
    </row>
    <row r="229" spans="1:11" ht="112.5" hidden="1">
      <c r="A229" s="134">
        <v>15</v>
      </c>
      <c r="B229" s="145" t="s">
        <v>658</v>
      </c>
      <c r="C229" s="136" t="s">
        <v>117</v>
      </c>
      <c r="D229" s="134" t="s">
        <v>89</v>
      </c>
      <c r="E229" s="129" t="s">
        <v>503</v>
      </c>
      <c r="F229" s="188">
        <f>850+150</f>
        <v>1000</v>
      </c>
      <c r="G229" s="189" t="s">
        <v>645</v>
      </c>
      <c r="H229" s="134" t="s">
        <v>17</v>
      </c>
      <c r="I229" s="134" t="s">
        <v>17</v>
      </c>
      <c r="J229" s="138" t="s">
        <v>18</v>
      </c>
      <c r="K229" s="136" t="s">
        <v>629</v>
      </c>
    </row>
    <row r="230" spans="1:11" ht="112.5" hidden="1">
      <c r="A230" s="134">
        <v>16</v>
      </c>
      <c r="B230" s="145" t="s">
        <v>659</v>
      </c>
      <c r="C230" s="136" t="s">
        <v>117</v>
      </c>
      <c r="D230" s="134" t="s">
        <v>89</v>
      </c>
      <c r="E230" s="129" t="s">
        <v>503</v>
      </c>
      <c r="F230" s="188">
        <f>1785+375</f>
        <v>2160</v>
      </c>
      <c r="G230" s="189" t="s">
        <v>660</v>
      </c>
      <c r="H230" s="134" t="s">
        <v>17</v>
      </c>
      <c r="I230" s="134" t="s">
        <v>17</v>
      </c>
      <c r="J230" s="138" t="s">
        <v>18</v>
      </c>
      <c r="K230" s="136" t="s">
        <v>629</v>
      </c>
    </row>
    <row r="231" spans="1:11" ht="112.5" hidden="1">
      <c r="A231" s="134">
        <v>17</v>
      </c>
      <c r="B231" s="145" t="s">
        <v>661</v>
      </c>
      <c r="C231" s="136" t="s">
        <v>662</v>
      </c>
      <c r="D231" s="134" t="s">
        <v>89</v>
      </c>
      <c r="E231" s="129" t="s">
        <v>503</v>
      </c>
      <c r="F231" s="188">
        <f>1700+300</f>
        <v>2000</v>
      </c>
      <c r="G231" s="189" t="s">
        <v>627</v>
      </c>
      <c r="H231" s="134" t="s">
        <v>17</v>
      </c>
      <c r="I231" s="134" t="s">
        <v>17</v>
      </c>
      <c r="J231" s="138" t="s">
        <v>18</v>
      </c>
      <c r="K231" s="136" t="s">
        <v>663</v>
      </c>
    </row>
    <row r="232" spans="1:11" ht="112.5" hidden="1">
      <c r="A232" s="134">
        <v>18</v>
      </c>
      <c r="B232" s="145" t="s">
        <v>664</v>
      </c>
      <c r="C232" s="136" t="s">
        <v>117</v>
      </c>
      <c r="D232" s="134" t="s">
        <v>89</v>
      </c>
      <c r="E232" s="129" t="s">
        <v>503</v>
      </c>
      <c r="F232" s="188">
        <f>3400+600</f>
        <v>4000</v>
      </c>
      <c r="G232" s="189" t="s">
        <v>627</v>
      </c>
      <c r="H232" s="134" t="s">
        <v>17</v>
      </c>
      <c r="I232" s="134" t="s">
        <v>17</v>
      </c>
      <c r="J232" s="138" t="s">
        <v>18</v>
      </c>
      <c r="K232" s="136" t="s">
        <v>629</v>
      </c>
    </row>
    <row r="233" spans="1:11" ht="112.5" hidden="1">
      <c r="A233" s="134">
        <v>19</v>
      </c>
      <c r="B233" s="145" t="s">
        <v>665</v>
      </c>
      <c r="C233" s="136" t="s">
        <v>666</v>
      </c>
      <c r="D233" s="134" t="s">
        <v>89</v>
      </c>
      <c r="E233" s="129" t="s">
        <v>503</v>
      </c>
      <c r="F233" s="188">
        <f>1360+240</f>
        <v>1600</v>
      </c>
      <c r="G233" s="189" t="s">
        <v>653</v>
      </c>
      <c r="H233" s="134" t="s">
        <v>17</v>
      </c>
      <c r="I233" s="134" t="s">
        <v>17</v>
      </c>
      <c r="J233" s="138" t="s">
        <v>18</v>
      </c>
      <c r="K233" s="136" t="s">
        <v>646</v>
      </c>
    </row>
    <row r="234" spans="1:11" ht="112.5" hidden="1">
      <c r="A234" s="134">
        <v>20</v>
      </c>
      <c r="B234" s="145" t="s">
        <v>667</v>
      </c>
      <c r="C234" s="136" t="s">
        <v>569</v>
      </c>
      <c r="D234" s="134" t="s">
        <v>58</v>
      </c>
      <c r="E234" s="129" t="s">
        <v>503</v>
      </c>
      <c r="F234" s="188">
        <v>1021</v>
      </c>
      <c r="G234" s="189" t="s">
        <v>645</v>
      </c>
      <c r="H234" s="134" t="s">
        <v>17</v>
      </c>
      <c r="I234" s="134" t="s">
        <v>17</v>
      </c>
      <c r="J234" s="138" t="s">
        <v>18</v>
      </c>
      <c r="K234" s="136" t="s">
        <v>668</v>
      </c>
    </row>
    <row r="235" spans="1:11" ht="112.5" hidden="1">
      <c r="A235" s="134">
        <v>21</v>
      </c>
      <c r="B235" s="145" t="s">
        <v>669</v>
      </c>
      <c r="C235" s="136" t="s">
        <v>670</v>
      </c>
      <c r="D235" s="134" t="s">
        <v>89</v>
      </c>
      <c r="E235" s="129" t="s">
        <v>503</v>
      </c>
      <c r="F235" s="188">
        <f>1360+240</f>
        <v>1600</v>
      </c>
      <c r="G235" s="189" t="s">
        <v>627</v>
      </c>
      <c r="H235" s="134" t="s">
        <v>17</v>
      </c>
      <c r="I235" s="134" t="s">
        <v>17</v>
      </c>
      <c r="J235" s="138" t="s">
        <v>18</v>
      </c>
      <c r="K235" s="136" t="s">
        <v>671</v>
      </c>
    </row>
    <row r="236" spans="1:11" ht="18.75" hidden="1">
      <c r="A236" s="134"/>
      <c r="B236" s="145"/>
      <c r="C236" s="136"/>
      <c r="D236" s="134"/>
      <c r="E236" s="129"/>
      <c r="F236" s="188"/>
      <c r="G236" s="189"/>
      <c r="H236" s="134"/>
      <c r="I236" s="134"/>
      <c r="J236" s="129"/>
      <c r="K236" s="136"/>
    </row>
    <row r="237" spans="1:11" ht="18.75" hidden="1">
      <c r="A237" s="134"/>
      <c r="B237" s="130" t="s">
        <v>498</v>
      </c>
      <c r="C237" s="136"/>
      <c r="D237" s="134"/>
      <c r="E237" s="134"/>
      <c r="F237" s="185">
        <f>SUM(F215:F235)</f>
        <v>30976.688000000002</v>
      </c>
      <c r="G237" s="183"/>
      <c r="H237" s="134"/>
      <c r="I237" s="134"/>
      <c r="J237" s="177"/>
      <c r="K237" s="177"/>
    </row>
    <row r="238" spans="1:11" ht="18.75" hidden="1">
      <c r="A238" s="225"/>
      <c r="B238" s="226"/>
      <c r="C238" s="226"/>
      <c r="D238" s="226"/>
      <c r="E238" s="226"/>
      <c r="F238" s="226"/>
      <c r="G238" s="226"/>
      <c r="H238" s="226"/>
      <c r="I238" s="226"/>
      <c r="J238" s="226"/>
      <c r="K238" s="227"/>
    </row>
    <row r="239" spans="1:11" ht="18.75">
      <c r="A239" s="218" t="s">
        <v>672</v>
      </c>
      <c r="B239" s="218"/>
      <c r="C239" s="218"/>
      <c r="D239" s="218"/>
      <c r="E239" s="218"/>
      <c r="F239" s="218"/>
      <c r="G239" s="218"/>
      <c r="H239" s="218"/>
      <c r="I239" s="218"/>
      <c r="J239" s="218"/>
      <c r="K239" s="218"/>
    </row>
    <row r="240" spans="1:11" ht="131.25" hidden="1">
      <c r="A240" s="134">
        <v>1</v>
      </c>
      <c r="B240" s="145" t="s">
        <v>673</v>
      </c>
      <c r="C240" s="136" t="s">
        <v>674</v>
      </c>
      <c r="D240" s="129" t="s">
        <v>675</v>
      </c>
      <c r="E240" s="129" t="s">
        <v>676</v>
      </c>
      <c r="F240" s="190">
        <v>202.18</v>
      </c>
      <c r="G240" s="136" t="s">
        <v>677</v>
      </c>
      <c r="H240" s="129">
        <v>1.5</v>
      </c>
      <c r="I240" s="129">
        <v>4262.7</v>
      </c>
      <c r="J240" s="136" t="s">
        <v>678</v>
      </c>
      <c r="K240" s="136" t="s">
        <v>679</v>
      </c>
    </row>
    <row r="241" spans="1:11" ht="150" hidden="1">
      <c r="A241" s="134">
        <v>2</v>
      </c>
      <c r="B241" s="145" t="s">
        <v>680</v>
      </c>
      <c r="C241" s="136" t="s">
        <v>478</v>
      </c>
      <c r="D241" s="129" t="s">
        <v>143</v>
      </c>
      <c r="E241" s="129" t="s">
        <v>681</v>
      </c>
      <c r="F241" s="190">
        <v>85.3</v>
      </c>
      <c r="G241" s="136" t="s">
        <v>682</v>
      </c>
      <c r="H241" s="129">
        <v>0.8</v>
      </c>
      <c r="I241" s="129">
        <v>1833.04</v>
      </c>
      <c r="J241" s="136" t="s">
        <v>683</v>
      </c>
      <c r="K241" s="136" t="s">
        <v>684</v>
      </c>
    </row>
    <row r="242" spans="1:11" ht="393.75" hidden="1" customHeight="1">
      <c r="A242" s="134">
        <v>3</v>
      </c>
      <c r="B242" s="169" t="s">
        <v>685</v>
      </c>
      <c r="C242" s="136" t="s">
        <v>623</v>
      </c>
      <c r="D242" s="129" t="s">
        <v>58</v>
      </c>
      <c r="E242" s="129" t="s">
        <v>503</v>
      </c>
      <c r="F242" s="190">
        <v>160</v>
      </c>
      <c r="G242" s="236" t="s">
        <v>1283</v>
      </c>
      <c r="H242" s="129" t="s">
        <v>17</v>
      </c>
      <c r="I242" s="129" t="s">
        <v>17</v>
      </c>
      <c r="J242" s="136" t="s">
        <v>686</v>
      </c>
      <c r="K242" s="136" t="s">
        <v>687</v>
      </c>
    </row>
    <row r="243" spans="1:11" ht="112.5" hidden="1" customHeight="1">
      <c r="A243" s="134">
        <v>4</v>
      </c>
      <c r="B243" s="169" t="s">
        <v>688</v>
      </c>
      <c r="C243" s="136" t="s">
        <v>689</v>
      </c>
      <c r="D243" s="129" t="s">
        <v>690</v>
      </c>
      <c r="E243" s="129" t="s">
        <v>503</v>
      </c>
      <c r="F243" s="190">
        <v>217.44</v>
      </c>
      <c r="G243" s="237"/>
      <c r="H243" s="129">
        <v>2.0099999999999998</v>
      </c>
      <c r="I243" s="129">
        <v>3660</v>
      </c>
      <c r="J243" s="136" t="s">
        <v>691</v>
      </c>
      <c r="K243" s="136" t="s">
        <v>692</v>
      </c>
    </row>
    <row r="244" spans="1:11" ht="112.5" hidden="1" customHeight="1">
      <c r="A244" s="134">
        <v>5</v>
      </c>
      <c r="B244" s="169" t="s">
        <v>693</v>
      </c>
      <c r="C244" s="136" t="s">
        <v>517</v>
      </c>
      <c r="D244" s="129" t="s">
        <v>58</v>
      </c>
      <c r="E244" s="129" t="s">
        <v>503</v>
      </c>
      <c r="F244" s="190">
        <v>160</v>
      </c>
      <c r="G244" s="237"/>
      <c r="H244" s="129" t="s">
        <v>17</v>
      </c>
      <c r="I244" s="129" t="s">
        <v>17</v>
      </c>
      <c r="J244" s="138" t="s">
        <v>686</v>
      </c>
      <c r="K244" s="136" t="s">
        <v>694</v>
      </c>
    </row>
    <row r="245" spans="1:11" ht="93.75" hidden="1" customHeight="1">
      <c r="A245" s="134">
        <v>6</v>
      </c>
      <c r="B245" s="169" t="s">
        <v>695</v>
      </c>
      <c r="C245" s="136" t="s">
        <v>696</v>
      </c>
      <c r="D245" s="129" t="s">
        <v>58</v>
      </c>
      <c r="E245" s="129" t="s">
        <v>503</v>
      </c>
      <c r="F245" s="190">
        <v>160</v>
      </c>
      <c r="G245" s="237"/>
      <c r="H245" s="129" t="s">
        <v>17</v>
      </c>
      <c r="I245" s="129" t="s">
        <v>17</v>
      </c>
      <c r="J245" s="138" t="s">
        <v>686</v>
      </c>
      <c r="K245" s="136" t="s">
        <v>697</v>
      </c>
    </row>
    <row r="246" spans="1:11" ht="112.5">
      <c r="A246" s="134">
        <v>13</v>
      </c>
      <c r="B246" s="145" t="s">
        <v>1282</v>
      </c>
      <c r="C246" s="140" t="s">
        <v>698</v>
      </c>
      <c r="D246" s="129" t="s">
        <v>182</v>
      </c>
      <c r="E246" s="129" t="s">
        <v>503</v>
      </c>
      <c r="F246" s="190">
        <v>22</v>
      </c>
      <c r="G246" s="238"/>
      <c r="H246" s="129" t="s">
        <v>17</v>
      </c>
      <c r="I246" s="129" t="s">
        <v>17</v>
      </c>
      <c r="J246" s="138" t="s">
        <v>686</v>
      </c>
      <c r="K246" s="136" t="s">
        <v>699</v>
      </c>
    </row>
    <row r="247" spans="1:11" ht="93.75" hidden="1">
      <c r="A247" s="134">
        <v>8</v>
      </c>
      <c r="B247" s="138" t="s">
        <v>700</v>
      </c>
      <c r="C247" s="136" t="s">
        <v>701</v>
      </c>
      <c r="D247" s="134" t="s">
        <v>702</v>
      </c>
      <c r="E247" s="129" t="s">
        <v>503</v>
      </c>
      <c r="F247" s="180" t="s">
        <v>17</v>
      </c>
      <c r="G247" s="136" t="s">
        <v>703</v>
      </c>
      <c r="H247" s="129" t="s">
        <v>17</v>
      </c>
      <c r="I247" s="129" t="s">
        <v>17</v>
      </c>
      <c r="J247" s="138" t="s">
        <v>704</v>
      </c>
      <c r="K247" s="136" t="s">
        <v>705</v>
      </c>
    </row>
    <row r="248" spans="1:11" ht="18.75" hidden="1">
      <c r="A248" s="134"/>
      <c r="B248" s="138"/>
      <c r="C248" s="136"/>
      <c r="D248" s="134"/>
      <c r="E248" s="129"/>
      <c r="F248" s="191"/>
      <c r="G248" s="136"/>
      <c r="H248" s="129"/>
      <c r="I248" s="129"/>
      <c r="J248" s="136"/>
      <c r="K248" s="136"/>
    </row>
    <row r="249" spans="1:11" ht="18.75" hidden="1">
      <c r="A249" s="134"/>
      <c r="B249" s="130" t="s">
        <v>498</v>
      </c>
      <c r="C249" s="131"/>
      <c r="D249" s="132"/>
      <c r="E249" s="132"/>
      <c r="F249" s="192">
        <f>SUM(F240:F248)</f>
        <v>1006.9200000000001</v>
      </c>
      <c r="G249" s="131"/>
      <c r="H249" s="132"/>
      <c r="I249" s="132"/>
      <c r="J249" s="131"/>
      <c r="K249" s="131"/>
    </row>
    <row r="250" spans="1:11" ht="18.75" hidden="1">
      <c r="A250" s="134"/>
      <c r="B250" s="138"/>
      <c r="C250" s="136"/>
      <c r="D250" s="129"/>
      <c r="E250" s="129"/>
      <c r="F250" s="129"/>
      <c r="G250" s="136"/>
      <c r="H250" s="129"/>
      <c r="I250" s="129"/>
      <c r="J250" s="136"/>
      <c r="K250" s="136"/>
    </row>
    <row r="251" spans="1:11" ht="18.75" hidden="1">
      <c r="A251" s="218" t="s">
        <v>706</v>
      </c>
      <c r="B251" s="218"/>
      <c r="C251" s="218"/>
      <c r="D251" s="218"/>
      <c r="E251" s="218"/>
      <c r="F251" s="218"/>
      <c r="G251" s="218"/>
      <c r="H251" s="218"/>
      <c r="I251" s="218"/>
      <c r="J251" s="218"/>
      <c r="K251" s="218"/>
    </row>
    <row r="252" spans="1:11" ht="93.75" hidden="1">
      <c r="A252" s="129">
        <v>1</v>
      </c>
      <c r="B252" s="145" t="s">
        <v>707</v>
      </c>
      <c r="C252" s="136" t="s">
        <v>117</v>
      </c>
      <c r="D252" s="129" t="s">
        <v>58</v>
      </c>
      <c r="E252" s="129" t="s">
        <v>708</v>
      </c>
      <c r="F252" s="129">
        <f>200+200</f>
        <v>400</v>
      </c>
      <c r="G252" s="136" t="s">
        <v>709</v>
      </c>
      <c r="H252" s="129" t="s">
        <v>17</v>
      </c>
      <c r="I252" s="129" t="s">
        <v>17</v>
      </c>
      <c r="J252" s="136" t="s">
        <v>710</v>
      </c>
      <c r="K252" s="136" t="s">
        <v>711</v>
      </c>
    </row>
    <row r="253" spans="1:11" ht="150" hidden="1">
      <c r="A253" s="129">
        <v>2</v>
      </c>
      <c r="B253" s="193" t="s">
        <v>712</v>
      </c>
      <c r="C253" s="136" t="s">
        <v>117</v>
      </c>
      <c r="D253" s="129" t="s">
        <v>89</v>
      </c>
      <c r="E253" s="129" t="s">
        <v>708</v>
      </c>
      <c r="F253" s="129">
        <v>850.65</v>
      </c>
      <c r="G253" s="136" t="s">
        <v>709</v>
      </c>
      <c r="H253" s="129" t="s">
        <v>17</v>
      </c>
      <c r="I253" s="129" t="s">
        <v>17</v>
      </c>
      <c r="J253" s="136" t="s">
        <v>713</v>
      </c>
      <c r="K253" s="136" t="s">
        <v>711</v>
      </c>
    </row>
    <row r="254" spans="1:11" ht="131.25" hidden="1">
      <c r="A254" s="129">
        <v>3</v>
      </c>
      <c r="B254" s="193" t="s">
        <v>714</v>
      </c>
      <c r="C254" s="136" t="s">
        <v>715</v>
      </c>
      <c r="D254" s="129">
        <v>2018</v>
      </c>
      <c r="E254" s="129" t="s">
        <v>503</v>
      </c>
      <c r="F254" s="163">
        <v>22.96</v>
      </c>
      <c r="G254" s="136" t="s">
        <v>716</v>
      </c>
      <c r="H254" s="129" t="s">
        <v>17</v>
      </c>
      <c r="I254" s="129" t="s">
        <v>17</v>
      </c>
      <c r="J254" s="136" t="s">
        <v>717</v>
      </c>
      <c r="K254" s="136" t="s">
        <v>718</v>
      </c>
    </row>
    <row r="255" spans="1:11" ht="131.25" hidden="1">
      <c r="A255" s="129">
        <v>4</v>
      </c>
      <c r="B255" s="193" t="s">
        <v>719</v>
      </c>
      <c r="C255" s="136" t="s">
        <v>720</v>
      </c>
      <c r="D255" s="129">
        <v>2018</v>
      </c>
      <c r="E255" s="129" t="s">
        <v>503</v>
      </c>
      <c r="F255" s="129">
        <f>26.028+5.331</f>
        <v>31.358999999999998</v>
      </c>
      <c r="G255" s="136" t="s">
        <v>716</v>
      </c>
      <c r="H255" s="129" t="s">
        <v>17</v>
      </c>
      <c r="I255" s="129" t="s">
        <v>17</v>
      </c>
      <c r="J255" s="136" t="s">
        <v>721</v>
      </c>
      <c r="K255" s="136" t="s">
        <v>722</v>
      </c>
    </row>
    <row r="256" spans="1:11" ht="93.75" hidden="1">
      <c r="A256" s="129">
        <v>5</v>
      </c>
      <c r="B256" s="193" t="s">
        <v>723</v>
      </c>
      <c r="C256" s="136" t="s">
        <v>117</v>
      </c>
      <c r="D256" s="129" t="s">
        <v>260</v>
      </c>
      <c r="E256" s="129" t="s">
        <v>503</v>
      </c>
      <c r="F256" s="139">
        <v>1289</v>
      </c>
      <c r="G256" s="136" t="s">
        <v>724</v>
      </c>
      <c r="H256" s="129" t="s">
        <v>17</v>
      </c>
      <c r="I256" s="129" t="s">
        <v>17</v>
      </c>
      <c r="J256" s="170" t="s">
        <v>725</v>
      </c>
      <c r="K256" s="136" t="s">
        <v>726</v>
      </c>
    </row>
    <row r="257" spans="1:11" ht="112.5" hidden="1">
      <c r="A257" s="129">
        <v>6</v>
      </c>
      <c r="B257" s="145" t="s">
        <v>727</v>
      </c>
      <c r="C257" s="136" t="s">
        <v>117</v>
      </c>
      <c r="D257" s="129" t="s">
        <v>260</v>
      </c>
      <c r="E257" s="129" t="s">
        <v>503</v>
      </c>
      <c r="F257" s="139">
        <v>1700</v>
      </c>
      <c r="G257" s="136" t="s">
        <v>724</v>
      </c>
      <c r="H257" s="129" t="s">
        <v>17</v>
      </c>
      <c r="I257" s="129" t="s">
        <v>17</v>
      </c>
      <c r="J257" s="170" t="s">
        <v>725</v>
      </c>
      <c r="K257" s="136" t="s">
        <v>728</v>
      </c>
    </row>
    <row r="258" spans="1:11" ht="93.75" hidden="1">
      <c r="A258" s="129">
        <v>7</v>
      </c>
      <c r="B258" s="145" t="s">
        <v>729</v>
      </c>
      <c r="C258" s="136" t="s">
        <v>117</v>
      </c>
      <c r="D258" s="129" t="s">
        <v>260</v>
      </c>
      <c r="E258" s="129" t="s">
        <v>503</v>
      </c>
      <c r="F258" s="139">
        <v>2000</v>
      </c>
      <c r="G258" s="136" t="s">
        <v>724</v>
      </c>
      <c r="H258" s="129" t="s">
        <v>17</v>
      </c>
      <c r="I258" s="129" t="s">
        <v>17</v>
      </c>
      <c r="J258" s="170" t="s">
        <v>725</v>
      </c>
      <c r="K258" s="136" t="s">
        <v>730</v>
      </c>
    </row>
    <row r="259" spans="1:11" ht="93.75" hidden="1">
      <c r="A259" s="129">
        <v>8</v>
      </c>
      <c r="B259" s="145" t="s">
        <v>731</v>
      </c>
      <c r="C259" s="136" t="s">
        <v>587</v>
      </c>
      <c r="D259" s="129" t="s">
        <v>260</v>
      </c>
      <c r="E259" s="129" t="s">
        <v>503</v>
      </c>
      <c r="F259" s="139">
        <v>90</v>
      </c>
      <c r="G259" s="136" t="s">
        <v>732</v>
      </c>
      <c r="H259" s="129" t="s">
        <v>17</v>
      </c>
      <c r="I259" s="129" t="s">
        <v>17</v>
      </c>
      <c r="J259" s="138" t="s">
        <v>733</v>
      </c>
      <c r="K259" s="136" t="s">
        <v>734</v>
      </c>
    </row>
    <row r="260" spans="1:11" ht="150" hidden="1">
      <c r="A260" s="129">
        <v>9</v>
      </c>
      <c r="B260" s="169" t="s">
        <v>735</v>
      </c>
      <c r="C260" s="136" t="s">
        <v>689</v>
      </c>
      <c r="D260" s="129" t="s">
        <v>736</v>
      </c>
      <c r="E260" s="129" t="s">
        <v>503</v>
      </c>
      <c r="F260" s="139">
        <v>229.27</v>
      </c>
      <c r="G260" s="145" t="s">
        <v>737</v>
      </c>
      <c r="H260" s="129" t="s">
        <v>17</v>
      </c>
      <c r="I260" s="129" t="s">
        <v>17</v>
      </c>
      <c r="J260" s="206" t="s">
        <v>738</v>
      </c>
      <c r="K260" s="136" t="s">
        <v>739</v>
      </c>
    </row>
    <row r="261" spans="1:11" ht="356.25" hidden="1">
      <c r="A261" s="129">
        <v>10</v>
      </c>
      <c r="B261" s="169" t="s">
        <v>740</v>
      </c>
      <c r="C261" s="136" t="s">
        <v>569</v>
      </c>
      <c r="D261" s="129" t="s">
        <v>736</v>
      </c>
      <c r="E261" s="129" t="s">
        <v>503</v>
      </c>
      <c r="F261" s="139">
        <v>370.5</v>
      </c>
      <c r="G261" s="145" t="s">
        <v>741</v>
      </c>
      <c r="H261" s="129" t="s">
        <v>17</v>
      </c>
      <c r="I261" s="129" t="s">
        <v>17</v>
      </c>
      <c r="J261" s="206" t="s">
        <v>742</v>
      </c>
      <c r="K261" s="136" t="s">
        <v>743</v>
      </c>
    </row>
    <row r="262" spans="1:11" ht="150" hidden="1">
      <c r="A262" s="129">
        <v>11</v>
      </c>
      <c r="B262" s="169" t="s">
        <v>744</v>
      </c>
      <c r="C262" s="136" t="s">
        <v>553</v>
      </c>
      <c r="D262" s="129" t="s">
        <v>736</v>
      </c>
      <c r="E262" s="129" t="s">
        <v>503</v>
      </c>
      <c r="F262" s="196">
        <v>355.6</v>
      </c>
      <c r="G262" s="145" t="s">
        <v>745</v>
      </c>
      <c r="H262" s="129" t="s">
        <v>17</v>
      </c>
      <c r="I262" s="129" t="s">
        <v>17</v>
      </c>
      <c r="J262" s="206" t="s">
        <v>746</v>
      </c>
      <c r="K262" s="136" t="s">
        <v>747</v>
      </c>
    </row>
    <row r="263" spans="1:11" ht="409.5" hidden="1">
      <c r="A263" s="129">
        <v>12</v>
      </c>
      <c r="B263" s="169" t="s">
        <v>748</v>
      </c>
      <c r="C263" s="136" t="s">
        <v>749</v>
      </c>
      <c r="D263" s="129" t="s">
        <v>750</v>
      </c>
      <c r="E263" s="129" t="s">
        <v>503</v>
      </c>
      <c r="F263" s="196">
        <v>440.35</v>
      </c>
      <c r="G263" s="145" t="s">
        <v>751</v>
      </c>
      <c r="H263" s="129" t="s">
        <v>17</v>
      </c>
      <c r="I263" s="129" t="s">
        <v>17</v>
      </c>
      <c r="J263" s="206" t="s">
        <v>752</v>
      </c>
      <c r="K263" s="136" t="s">
        <v>753</v>
      </c>
    </row>
    <row r="264" spans="1:11" ht="18.75" hidden="1">
      <c r="A264" s="134"/>
      <c r="B264" s="184"/>
      <c r="C264" s="177"/>
      <c r="D264" s="134"/>
      <c r="E264" s="134"/>
      <c r="F264" s="134"/>
      <c r="G264" s="177"/>
      <c r="H264" s="134"/>
      <c r="I264" s="134"/>
      <c r="J264" s="177"/>
      <c r="K264" s="177"/>
    </row>
    <row r="265" spans="1:11" ht="18.75" hidden="1">
      <c r="A265" s="134"/>
      <c r="B265" s="197" t="s">
        <v>498</v>
      </c>
      <c r="C265" s="177"/>
      <c r="D265" s="134"/>
      <c r="E265" s="134"/>
      <c r="F265" s="198">
        <f>SUM(F252:F264)</f>
        <v>7779.6890000000012</v>
      </c>
      <c r="G265" s="177"/>
      <c r="H265" s="134"/>
      <c r="I265" s="134"/>
      <c r="J265" s="177"/>
      <c r="K265" s="177"/>
    </row>
    <row r="266" spans="1:11" ht="18.75" hidden="1">
      <c r="A266" s="225"/>
      <c r="B266" s="226"/>
      <c r="C266" s="226"/>
      <c r="D266" s="226"/>
      <c r="E266" s="226"/>
      <c r="F266" s="226"/>
      <c r="G266" s="226"/>
      <c r="H266" s="226"/>
      <c r="I266" s="226"/>
      <c r="J266" s="226"/>
      <c r="K266" s="227"/>
    </row>
    <row r="267" spans="1:11" ht="33.950000000000003" hidden="1" customHeight="1">
      <c r="A267" s="218" t="s">
        <v>754</v>
      </c>
      <c r="B267" s="218"/>
      <c r="C267" s="218"/>
      <c r="D267" s="218"/>
      <c r="E267" s="218"/>
      <c r="F267" s="218"/>
      <c r="G267" s="218"/>
      <c r="H267" s="218"/>
      <c r="I267" s="218"/>
      <c r="J267" s="218"/>
      <c r="K267" s="218"/>
    </row>
    <row r="268" spans="1:11" ht="112.5" hidden="1">
      <c r="A268" s="134">
        <v>1</v>
      </c>
      <c r="B268" s="145" t="s">
        <v>755</v>
      </c>
      <c r="C268" s="177" t="s">
        <v>587</v>
      </c>
      <c r="D268" s="199" t="s">
        <v>756</v>
      </c>
      <c r="E268" s="129" t="s">
        <v>503</v>
      </c>
      <c r="F268" s="199">
        <v>98.9</v>
      </c>
      <c r="G268" s="189" t="s">
        <v>757</v>
      </c>
      <c r="H268" s="134" t="s">
        <v>17</v>
      </c>
      <c r="I268" s="134" t="s">
        <v>17</v>
      </c>
      <c r="J268" s="177" t="s">
        <v>686</v>
      </c>
      <c r="K268" s="136" t="s">
        <v>758</v>
      </c>
    </row>
    <row r="269" spans="1:11" ht="93.75" hidden="1">
      <c r="A269" s="134">
        <v>2</v>
      </c>
      <c r="B269" s="169" t="s">
        <v>759</v>
      </c>
      <c r="C269" s="136" t="s">
        <v>760</v>
      </c>
      <c r="D269" s="176" t="s">
        <v>761</v>
      </c>
      <c r="E269" s="129" t="s">
        <v>503</v>
      </c>
      <c r="F269" s="176">
        <v>25.13</v>
      </c>
      <c r="G269" s="172" t="s">
        <v>762</v>
      </c>
      <c r="H269" s="134" t="s">
        <v>17</v>
      </c>
      <c r="I269" s="134" t="s">
        <v>17</v>
      </c>
      <c r="J269" s="177" t="s">
        <v>763</v>
      </c>
      <c r="K269" s="136" t="s">
        <v>764</v>
      </c>
    </row>
    <row r="270" spans="1:11" ht="93.75" hidden="1">
      <c r="A270" s="134">
        <v>3</v>
      </c>
      <c r="B270" s="169" t="s">
        <v>759</v>
      </c>
      <c r="C270" s="136" t="s">
        <v>765</v>
      </c>
      <c r="D270" s="176" t="s">
        <v>761</v>
      </c>
      <c r="E270" s="129" t="s">
        <v>503</v>
      </c>
      <c r="F270" s="176">
        <v>142.06</v>
      </c>
      <c r="G270" s="172" t="s">
        <v>766</v>
      </c>
      <c r="H270" s="134" t="s">
        <v>17</v>
      </c>
      <c r="I270" s="134" t="s">
        <v>17</v>
      </c>
      <c r="J270" s="177" t="s">
        <v>763</v>
      </c>
      <c r="K270" s="136" t="s">
        <v>767</v>
      </c>
    </row>
    <row r="271" spans="1:11" ht="93.75" hidden="1">
      <c r="A271" s="134">
        <v>4</v>
      </c>
      <c r="B271" s="169" t="s">
        <v>759</v>
      </c>
      <c r="C271" s="136" t="s">
        <v>768</v>
      </c>
      <c r="D271" s="176" t="s">
        <v>761</v>
      </c>
      <c r="E271" s="129" t="s">
        <v>503</v>
      </c>
      <c r="F271" s="176">
        <v>134.61000000000001</v>
      </c>
      <c r="G271" s="172" t="s">
        <v>769</v>
      </c>
      <c r="H271" s="134" t="s">
        <v>17</v>
      </c>
      <c r="I271" s="134" t="s">
        <v>17</v>
      </c>
      <c r="J271" s="177" t="s">
        <v>763</v>
      </c>
      <c r="K271" s="136" t="s">
        <v>770</v>
      </c>
    </row>
    <row r="272" spans="1:11" ht="93.75" hidden="1">
      <c r="A272" s="134">
        <v>5</v>
      </c>
      <c r="B272" s="169" t="s">
        <v>759</v>
      </c>
      <c r="C272" s="136" t="s">
        <v>487</v>
      </c>
      <c r="D272" s="176" t="s">
        <v>761</v>
      </c>
      <c r="E272" s="129" t="s">
        <v>503</v>
      </c>
      <c r="F272" s="176">
        <v>21.31</v>
      </c>
      <c r="G272" s="172" t="s">
        <v>771</v>
      </c>
      <c r="H272" s="134" t="s">
        <v>17</v>
      </c>
      <c r="I272" s="134" t="s">
        <v>17</v>
      </c>
      <c r="J272" s="177" t="s">
        <v>763</v>
      </c>
      <c r="K272" s="136" t="s">
        <v>772</v>
      </c>
    </row>
    <row r="273" spans="1:11" ht="93.75" hidden="1">
      <c r="A273" s="134">
        <v>6</v>
      </c>
      <c r="B273" s="169" t="s">
        <v>759</v>
      </c>
      <c r="C273" s="136" t="s">
        <v>773</v>
      </c>
      <c r="D273" s="176" t="s">
        <v>761</v>
      </c>
      <c r="E273" s="129" t="s">
        <v>503</v>
      </c>
      <c r="F273" s="176">
        <v>224.57</v>
      </c>
      <c r="G273" s="172" t="s">
        <v>774</v>
      </c>
      <c r="H273" s="134" t="s">
        <v>17</v>
      </c>
      <c r="I273" s="134" t="s">
        <v>17</v>
      </c>
      <c r="J273" s="177" t="s">
        <v>763</v>
      </c>
      <c r="K273" s="136" t="s">
        <v>775</v>
      </c>
    </row>
    <row r="274" spans="1:11" ht="93.75" hidden="1">
      <c r="A274" s="134">
        <v>7</v>
      </c>
      <c r="B274" s="169" t="s">
        <v>759</v>
      </c>
      <c r="C274" s="136" t="s">
        <v>776</v>
      </c>
      <c r="D274" s="176" t="s">
        <v>761</v>
      </c>
      <c r="E274" s="129" t="s">
        <v>503</v>
      </c>
      <c r="F274" s="176">
        <v>474.54</v>
      </c>
      <c r="G274" s="172" t="s">
        <v>777</v>
      </c>
      <c r="H274" s="134" t="s">
        <v>17</v>
      </c>
      <c r="I274" s="134" t="s">
        <v>17</v>
      </c>
      <c r="J274" s="177" t="s">
        <v>763</v>
      </c>
      <c r="K274" s="136" t="s">
        <v>778</v>
      </c>
    </row>
    <row r="275" spans="1:11" ht="93.75" hidden="1">
      <c r="A275" s="134">
        <v>8</v>
      </c>
      <c r="B275" s="169" t="s">
        <v>759</v>
      </c>
      <c r="C275" s="136" t="s">
        <v>779</v>
      </c>
      <c r="D275" s="176" t="s">
        <v>761</v>
      </c>
      <c r="E275" s="129" t="s">
        <v>503</v>
      </c>
      <c r="F275" s="176">
        <v>45.9</v>
      </c>
      <c r="G275" s="172" t="s">
        <v>780</v>
      </c>
      <c r="H275" s="134" t="s">
        <v>17</v>
      </c>
      <c r="I275" s="134" t="s">
        <v>17</v>
      </c>
      <c r="J275" s="177" t="s">
        <v>763</v>
      </c>
      <c r="K275" s="136" t="s">
        <v>781</v>
      </c>
    </row>
    <row r="276" spans="1:11" ht="75" hidden="1">
      <c r="A276" s="134">
        <v>9</v>
      </c>
      <c r="B276" s="200" t="s">
        <v>782</v>
      </c>
      <c r="C276" s="136" t="s">
        <v>783</v>
      </c>
      <c r="D276" s="201" t="s">
        <v>784</v>
      </c>
      <c r="E276" s="129" t="s">
        <v>708</v>
      </c>
      <c r="F276" s="134">
        <v>138.77799999999999</v>
      </c>
      <c r="G276" s="136" t="s">
        <v>785</v>
      </c>
      <c r="H276" s="134" t="s">
        <v>17</v>
      </c>
      <c r="I276" s="134" t="s">
        <v>17</v>
      </c>
      <c r="J276" s="177" t="s">
        <v>786</v>
      </c>
      <c r="K276" s="136" t="s">
        <v>787</v>
      </c>
    </row>
    <row r="277" spans="1:11" ht="112.5" hidden="1">
      <c r="A277" s="134">
        <v>10</v>
      </c>
      <c r="B277" s="145" t="s">
        <v>782</v>
      </c>
      <c r="C277" s="136" t="s">
        <v>783</v>
      </c>
      <c r="D277" s="199" t="s">
        <v>702</v>
      </c>
      <c r="E277" s="129" t="s">
        <v>708</v>
      </c>
      <c r="F277" s="202">
        <v>138</v>
      </c>
      <c r="G277" s="189" t="s">
        <v>788</v>
      </c>
      <c r="H277" s="134" t="s">
        <v>17</v>
      </c>
      <c r="I277" s="134" t="s">
        <v>17</v>
      </c>
      <c r="J277" s="177" t="s">
        <v>763</v>
      </c>
      <c r="K277" s="136" t="s">
        <v>787</v>
      </c>
    </row>
    <row r="278" spans="1:11" ht="93.75" hidden="1">
      <c r="A278" s="134">
        <v>11</v>
      </c>
      <c r="B278" s="169" t="s">
        <v>759</v>
      </c>
      <c r="C278" s="136" t="s">
        <v>789</v>
      </c>
      <c r="D278" s="176" t="s">
        <v>761</v>
      </c>
      <c r="E278" s="129" t="s">
        <v>503</v>
      </c>
      <c r="F278" s="176">
        <v>242.6</v>
      </c>
      <c r="G278" s="172" t="s">
        <v>790</v>
      </c>
      <c r="H278" s="134" t="s">
        <v>17</v>
      </c>
      <c r="I278" s="134" t="s">
        <v>17</v>
      </c>
      <c r="J278" s="177" t="s">
        <v>763</v>
      </c>
      <c r="K278" s="136" t="s">
        <v>791</v>
      </c>
    </row>
    <row r="279" spans="1:11" ht="93.75" hidden="1">
      <c r="A279" s="134">
        <v>12</v>
      </c>
      <c r="B279" s="169" t="s">
        <v>759</v>
      </c>
      <c r="C279" s="136" t="s">
        <v>792</v>
      </c>
      <c r="D279" s="176" t="s">
        <v>761</v>
      </c>
      <c r="E279" s="129" t="s">
        <v>503</v>
      </c>
      <c r="F279" s="176">
        <v>379.78</v>
      </c>
      <c r="G279" s="172" t="s">
        <v>793</v>
      </c>
      <c r="H279" s="134" t="s">
        <v>17</v>
      </c>
      <c r="I279" s="134" t="s">
        <v>17</v>
      </c>
      <c r="J279" s="177" t="s">
        <v>763</v>
      </c>
      <c r="K279" s="136" t="s">
        <v>791</v>
      </c>
    </row>
    <row r="280" spans="1:11" ht="93.75" hidden="1">
      <c r="A280" s="134">
        <v>13</v>
      </c>
      <c r="B280" s="169" t="s">
        <v>759</v>
      </c>
      <c r="C280" s="136" t="s">
        <v>794</v>
      </c>
      <c r="D280" s="176" t="s">
        <v>761</v>
      </c>
      <c r="E280" s="129" t="s">
        <v>503</v>
      </c>
      <c r="F280" s="176">
        <v>1217.3900000000001</v>
      </c>
      <c r="G280" s="172" t="s">
        <v>795</v>
      </c>
      <c r="H280" s="134" t="s">
        <v>17</v>
      </c>
      <c r="I280" s="134" t="s">
        <v>17</v>
      </c>
      <c r="J280" s="177" t="s">
        <v>763</v>
      </c>
      <c r="K280" s="136" t="s">
        <v>791</v>
      </c>
    </row>
    <row r="281" spans="1:11" ht="112.5" hidden="1">
      <c r="A281" s="134">
        <v>14</v>
      </c>
      <c r="B281" s="145" t="s">
        <v>796</v>
      </c>
      <c r="C281" s="136" t="s">
        <v>689</v>
      </c>
      <c r="D281" s="199" t="s">
        <v>174</v>
      </c>
      <c r="E281" s="129" t="s">
        <v>708</v>
      </c>
      <c r="F281" s="199">
        <v>620.73299999999995</v>
      </c>
      <c r="G281" s="189" t="s">
        <v>797</v>
      </c>
      <c r="H281" s="134" t="s">
        <v>17</v>
      </c>
      <c r="I281" s="134" t="s">
        <v>17</v>
      </c>
      <c r="J281" s="177" t="s">
        <v>798</v>
      </c>
      <c r="K281" s="136" t="s">
        <v>787</v>
      </c>
    </row>
    <row r="282" spans="1:11" ht="93.75" hidden="1">
      <c r="A282" s="134">
        <v>15</v>
      </c>
      <c r="B282" s="145" t="s">
        <v>799</v>
      </c>
      <c r="C282" s="136" t="s">
        <v>696</v>
      </c>
      <c r="D282" s="199" t="s">
        <v>190</v>
      </c>
      <c r="E282" s="129" t="s">
        <v>708</v>
      </c>
      <c r="F282" s="203">
        <v>388</v>
      </c>
      <c r="G282" s="189" t="s">
        <v>800</v>
      </c>
      <c r="H282" s="134" t="s">
        <v>17</v>
      </c>
      <c r="I282" s="134" t="s">
        <v>17</v>
      </c>
      <c r="J282" s="177" t="s">
        <v>763</v>
      </c>
      <c r="K282" s="136" t="s">
        <v>787</v>
      </c>
    </row>
    <row r="283" spans="1:11" ht="93.75" hidden="1">
      <c r="A283" s="134">
        <v>16</v>
      </c>
      <c r="B283" s="169" t="s">
        <v>801</v>
      </c>
      <c r="C283" s="136" t="s">
        <v>139</v>
      </c>
      <c r="D283" s="176" t="s">
        <v>202</v>
      </c>
      <c r="E283" s="129" t="s">
        <v>503</v>
      </c>
      <c r="F283" s="204">
        <v>103</v>
      </c>
      <c r="G283" s="172" t="s">
        <v>802</v>
      </c>
      <c r="H283" s="134" t="s">
        <v>17</v>
      </c>
      <c r="I283" s="134" t="s">
        <v>17</v>
      </c>
      <c r="J283" s="177" t="s">
        <v>763</v>
      </c>
      <c r="K283" s="136" t="s">
        <v>803</v>
      </c>
    </row>
    <row r="284" spans="1:11" ht="93.75" hidden="1">
      <c r="A284" s="134">
        <v>17</v>
      </c>
      <c r="B284" s="145" t="s">
        <v>804</v>
      </c>
      <c r="C284" s="136" t="s">
        <v>670</v>
      </c>
      <c r="D284" s="199" t="s">
        <v>805</v>
      </c>
      <c r="E284" s="129" t="s">
        <v>708</v>
      </c>
      <c r="F284" s="203">
        <v>138</v>
      </c>
      <c r="G284" s="189" t="s">
        <v>806</v>
      </c>
      <c r="H284" s="134" t="s">
        <v>17</v>
      </c>
      <c r="I284" s="134" t="s">
        <v>17</v>
      </c>
      <c r="J284" s="177" t="s">
        <v>798</v>
      </c>
      <c r="K284" s="136" t="s">
        <v>787</v>
      </c>
    </row>
    <row r="285" spans="1:11" ht="93.75" hidden="1">
      <c r="A285" s="134">
        <v>18</v>
      </c>
      <c r="B285" s="169" t="s">
        <v>801</v>
      </c>
      <c r="C285" s="136" t="s">
        <v>478</v>
      </c>
      <c r="D285" s="176" t="s">
        <v>302</v>
      </c>
      <c r="E285" s="129" t="s">
        <v>503</v>
      </c>
      <c r="F285" s="204">
        <v>180</v>
      </c>
      <c r="G285" s="172" t="s">
        <v>807</v>
      </c>
      <c r="H285" s="134" t="s">
        <v>17</v>
      </c>
      <c r="I285" s="134" t="s">
        <v>17</v>
      </c>
      <c r="J285" s="177" t="s">
        <v>763</v>
      </c>
      <c r="K285" s="136" t="s">
        <v>808</v>
      </c>
    </row>
    <row r="286" spans="1:11" ht="93.75" hidden="1">
      <c r="A286" s="134">
        <v>19</v>
      </c>
      <c r="B286" s="169" t="s">
        <v>809</v>
      </c>
      <c r="C286" s="136" t="s">
        <v>696</v>
      </c>
      <c r="D286" s="176" t="s">
        <v>302</v>
      </c>
      <c r="E286" s="129" t="s">
        <v>503</v>
      </c>
      <c r="F286" s="204">
        <v>103</v>
      </c>
      <c r="G286" s="172" t="s">
        <v>810</v>
      </c>
      <c r="H286" s="134" t="s">
        <v>17</v>
      </c>
      <c r="I286" s="134" t="s">
        <v>17</v>
      </c>
      <c r="J286" s="177" t="s">
        <v>763</v>
      </c>
      <c r="K286" s="136" t="s">
        <v>811</v>
      </c>
    </row>
    <row r="287" spans="1:11" ht="93.75" hidden="1">
      <c r="A287" s="134">
        <v>20</v>
      </c>
      <c r="B287" s="169" t="s">
        <v>801</v>
      </c>
      <c r="C287" s="136" t="s">
        <v>569</v>
      </c>
      <c r="D287" s="176" t="s">
        <v>302</v>
      </c>
      <c r="E287" s="129" t="s">
        <v>503</v>
      </c>
      <c r="F287" s="204">
        <v>103</v>
      </c>
      <c r="G287" s="172" t="s">
        <v>812</v>
      </c>
      <c r="H287" s="134" t="s">
        <v>17</v>
      </c>
      <c r="I287" s="134" t="s">
        <v>17</v>
      </c>
      <c r="J287" s="177" t="s">
        <v>763</v>
      </c>
      <c r="K287" s="136" t="s">
        <v>791</v>
      </c>
    </row>
    <row r="288" spans="1:11" ht="93.75" hidden="1">
      <c r="A288" s="134">
        <v>21</v>
      </c>
      <c r="B288" s="169" t="s">
        <v>801</v>
      </c>
      <c r="C288" s="136" t="s">
        <v>813</v>
      </c>
      <c r="D288" s="176" t="s">
        <v>302</v>
      </c>
      <c r="E288" s="129" t="s">
        <v>503</v>
      </c>
      <c r="F288" s="204">
        <v>298.60000000000002</v>
      </c>
      <c r="G288" s="172" t="s">
        <v>807</v>
      </c>
      <c r="H288" s="134" t="s">
        <v>17</v>
      </c>
      <c r="I288" s="134" t="s">
        <v>17</v>
      </c>
      <c r="J288" s="177" t="s">
        <v>763</v>
      </c>
      <c r="K288" s="136" t="s">
        <v>814</v>
      </c>
    </row>
    <row r="289" spans="1:11" ht="93.75" hidden="1">
      <c r="A289" s="134">
        <v>22</v>
      </c>
      <c r="B289" s="169" t="s">
        <v>801</v>
      </c>
      <c r="C289" s="136" t="s">
        <v>815</v>
      </c>
      <c r="D289" s="176" t="s">
        <v>302</v>
      </c>
      <c r="E289" s="129" t="s">
        <v>503</v>
      </c>
      <c r="F289" s="204">
        <v>35.33</v>
      </c>
      <c r="G289" s="172" t="s">
        <v>816</v>
      </c>
      <c r="H289" s="134" t="s">
        <v>17</v>
      </c>
      <c r="I289" s="134" t="s">
        <v>17</v>
      </c>
      <c r="J289" s="177" t="s">
        <v>763</v>
      </c>
      <c r="K289" s="136" t="s">
        <v>817</v>
      </c>
    </row>
    <row r="290" spans="1:11" ht="93.75" hidden="1">
      <c r="A290" s="134">
        <v>23</v>
      </c>
      <c r="B290" s="169" t="s">
        <v>818</v>
      </c>
      <c r="C290" s="136" t="s">
        <v>819</v>
      </c>
      <c r="D290" s="176" t="s">
        <v>302</v>
      </c>
      <c r="E290" s="129" t="s">
        <v>503</v>
      </c>
      <c r="F290" s="204">
        <v>88.83</v>
      </c>
      <c r="G290" s="172" t="s">
        <v>820</v>
      </c>
      <c r="H290" s="134" t="s">
        <v>17</v>
      </c>
      <c r="I290" s="134" t="s">
        <v>17</v>
      </c>
      <c r="J290" s="177" t="s">
        <v>763</v>
      </c>
      <c r="K290" s="136" t="s">
        <v>791</v>
      </c>
    </row>
    <row r="291" spans="1:11" ht="93.75" hidden="1">
      <c r="A291" s="134">
        <v>24</v>
      </c>
      <c r="B291" s="169" t="s">
        <v>821</v>
      </c>
      <c r="C291" s="136" t="s">
        <v>490</v>
      </c>
      <c r="D291" s="176" t="s">
        <v>302</v>
      </c>
      <c r="E291" s="129" t="s">
        <v>503</v>
      </c>
      <c r="F291" s="204">
        <v>66.14</v>
      </c>
      <c r="G291" s="172" t="s">
        <v>822</v>
      </c>
      <c r="H291" s="134" t="s">
        <v>17</v>
      </c>
      <c r="I291" s="134" t="s">
        <v>17</v>
      </c>
      <c r="J291" s="177" t="s">
        <v>763</v>
      </c>
      <c r="K291" s="136" t="s">
        <v>823</v>
      </c>
    </row>
    <row r="292" spans="1:11" ht="93.75" hidden="1">
      <c r="A292" s="134">
        <v>25</v>
      </c>
      <c r="B292" s="169" t="s">
        <v>824</v>
      </c>
      <c r="C292" s="136" t="s">
        <v>825</v>
      </c>
      <c r="D292" s="176" t="s">
        <v>302</v>
      </c>
      <c r="E292" s="129" t="s">
        <v>503</v>
      </c>
      <c r="F292" s="134" t="s">
        <v>17</v>
      </c>
      <c r="G292" s="172" t="s">
        <v>826</v>
      </c>
      <c r="H292" s="134" t="s">
        <v>17</v>
      </c>
      <c r="I292" s="134" t="s">
        <v>17</v>
      </c>
      <c r="J292" s="177" t="s">
        <v>763</v>
      </c>
      <c r="K292" s="136" t="s">
        <v>811</v>
      </c>
    </row>
    <row r="293" spans="1:11" ht="93.75" hidden="1">
      <c r="A293" s="134">
        <v>26</v>
      </c>
      <c r="B293" s="169" t="s">
        <v>827</v>
      </c>
      <c r="C293" s="136" t="s">
        <v>825</v>
      </c>
      <c r="D293" s="176" t="s">
        <v>302</v>
      </c>
      <c r="E293" s="129" t="s">
        <v>503</v>
      </c>
      <c r="F293" s="134" t="s">
        <v>17</v>
      </c>
      <c r="G293" s="172" t="s">
        <v>828</v>
      </c>
      <c r="H293" s="134" t="s">
        <v>17</v>
      </c>
      <c r="I293" s="134" t="s">
        <v>17</v>
      </c>
      <c r="J293" s="177" t="s">
        <v>763</v>
      </c>
      <c r="K293" s="136" t="s">
        <v>811</v>
      </c>
    </row>
    <row r="294" spans="1:11" ht="18.75" hidden="1">
      <c r="A294" s="134"/>
      <c r="B294" s="184"/>
      <c r="C294" s="177"/>
      <c r="D294" s="177"/>
      <c r="E294" s="177"/>
      <c r="F294" s="134"/>
      <c r="G294" s="177"/>
      <c r="H294" s="134"/>
      <c r="I294" s="134"/>
      <c r="J294" s="177"/>
      <c r="K294" s="177"/>
    </row>
    <row r="295" spans="1:11" ht="18.75" hidden="1">
      <c r="A295" s="129"/>
      <c r="B295" s="130" t="s">
        <v>498</v>
      </c>
      <c r="C295" s="136"/>
      <c r="D295" s="129"/>
      <c r="E295" s="129"/>
      <c r="F295" s="192">
        <f>SUM(F268:F294)</f>
        <v>5408.2010000000009</v>
      </c>
      <c r="G295" s="136"/>
      <c r="H295" s="129"/>
      <c r="I295" s="129"/>
      <c r="J295" s="136"/>
      <c r="K295" s="136"/>
    </row>
    <row r="296" spans="1:11" ht="18.75" hidden="1">
      <c r="A296" s="129"/>
      <c r="B296" s="130"/>
      <c r="C296" s="136"/>
      <c r="D296" s="129"/>
      <c r="E296" s="129"/>
      <c r="F296" s="192"/>
      <c r="G296" s="136"/>
      <c r="H296" s="129"/>
      <c r="I296" s="129"/>
      <c r="J296" s="136"/>
      <c r="K296" s="136"/>
    </row>
    <row r="297" spans="1:11" ht="18.75" hidden="1">
      <c r="A297" s="129"/>
      <c r="B297" s="130" t="s">
        <v>829</v>
      </c>
      <c r="C297" s="136"/>
      <c r="D297" s="129"/>
      <c r="E297" s="129"/>
      <c r="F297" s="205">
        <f>F295+F265+F249+F237+F212++F206+F189+F71+F196+F160+F149+F201</f>
        <v>523115.78827200003</v>
      </c>
      <c r="G297" s="136"/>
      <c r="H297" s="129"/>
      <c r="I297" s="129"/>
      <c r="J297" s="136"/>
      <c r="K297" s="136"/>
    </row>
  </sheetData>
  <mergeCells count="27">
    <mergeCell ref="A239:K239"/>
    <mergeCell ref="A251:K251"/>
    <mergeCell ref="A266:K266"/>
    <mergeCell ref="A267:K267"/>
    <mergeCell ref="F28:F35"/>
    <mergeCell ref="G28:G35"/>
    <mergeCell ref="G242:G246"/>
    <mergeCell ref="K28:K35"/>
    <mergeCell ref="A207:K207"/>
    <mergeCell ref="A208:K208"/>
    <mergeCell ref="A213:K213"/>
    <mergeCell ref="A214:K214"/>
    <mergeCell ref="A238:K238"/>
    <mergeCell ref="A191:K191"/>
    <mergeCell ref="A197:K197"/>
    <mergeCell ref="A198:K198"/>
    <mergeCell ref="A202:K202"/>
    <mergeCell ref="A203:K203"/>
    <mergeCell ref="A150:K150"/>
    <mergeCell ref="A151:K151"/>
    <mergeCell ref="A161:K161"/>
    <mergeCell ref="A164:K164"/>
    <mergeCell ref="A190:K190"/>
    <mergeCell ref="A1:K1"/>
    <mergeCell ref="A4:K4"/>
    <mergeCell ref="A72:K72"/>
    <mergeCell ref="A73:K73"/>
  </mergeCells>
  <pageMargins left="0.70866141732283472" right="0.70866141732283472" top="0.74803149606299213" bottom="0.15748031496062992" header="0.31496062992125984" footer="0.31496062992125984"/>
  <pageSetup paperSize="9" scale="36" fitToHeight="9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IV204"/>
  <sheetViews>
    <sheetView zoomScale="85" zoomScaleNormal="85" workbookViewId="0">
      <pane ySplit="3" topLeftCell="A4" activePane="bottomLeft" state="frozen"/>
      <selection pane="bottomLeft" activeCell="D8" sqref="D8"/>
    </sheetView>
  </sheetViews>
  <sheetFormatPr defaultColWidth="17.28515625" defaultRowHeight="15.75" customHeight="1"/>
  <cols>
    <col min="1" max="1" width="5.85546875" style="12" customWidth="1"/>
    <col min="2" max="2" width="37.85546875" style="13" customWidth="1"/>
    <col min="3" max="3" width="33.140625" style="13" customWidth="1"/>
    <col min="4" max="4" width="16" style="12" customWidth="1"/>
    <col min="5" max="5" width="21.140625" style="13" customWidth="1"/>
    <col min="6" max="6" width="17.7109375" style="14" customWidth="1"/>
    <col min="7" max="7" width="83.5703125" style="13" customWidth="1"/>
    <col min="8" max="8" width="20.140625" style="12" customWidth="1"/>
    <col min="9" max="9" width="18.28515625" style="12" customWidth="1"/>
    <col min="10" max="10" width="20.140625" style="13" customWidth="1"/>
    <col min="11" max="11" width="18.7109375" style="12" customWidth="1"/>
    <col min="12" max="12" width="26.42578125" style="15" customWidth="1"/>
    <col min="13" max="13" width="22.5703125" style="16" customWidth="1"/>
    <col min="14" max="16384" width="17.28515625" style="17"/>
  </cols>
  <sheetData>
    <row r="1" spans="1:13" ht="57" customHeight="1">
      <c r="L1" s="62"/>
    </row>
    <row r="2" spans="1:13" ht="47.1" customHeight="1">
      <c r="A2" s="245" t="s">
        <v>830</v>
      </c>
      <c r="B2" s="246"/>
      <c r="C2" s="246"/>
      <c r="D2" s="247"/>
      <c r="E2" s="246"/>
      <c r="F2" s="247"/>
      <c r="G2" s="246"/>
      <c r="H2" s="247"/>
      <c r="I2" s="247"/>
      <c r="J2" s="246"/>
      <c r="K2" s="247"/>
      <c r="L2" s="247"/>
      <c r="M2" s="17"/>
    </row>
    <row r="3" spans="1:13" s="1" customFormat="1" ht="66.75" customHeight="1">
      <c r="A3" s="18" t="s">
        <v>831</v>
      </c>
      <c r="B3" s="18" t="s">
        <v>832</v>
      </c>
      <c r="C3" s="18" t="s">
        <v>2</v>
      </c>
      <c r="D3" s="18" t="s">
        <v>833</v>
      </c>
      <c r="E3" s="18" t="s">
        <v>4</v>
      </c>
      <c r="F3" s="18" t="s">
        <v>5</v>
      </c>
      <c r="G3" s="18" t="s">
        <v>834</v>
      </c>
      <c r="H3" s="18" t="s">
        <v>835</v>
      </c>
      <c r="I3" s="18" t="s">
        <v>836</v>
      </c>
      <c r="J3" s="18" t="s">
        <v>837</v>
      </c>
      <c r="K3" s="18" t="s">
        <v>838</v>
      </c>
      <c r="L3" s="18" t="s">
        <v>839</v>
      </c>
    </row>
    <row r="4" spans="1:13" ht="21" customHeight="1">
      <c r="A4" s="248"/>
      <c r="B4" s="249"/>
      <c r="C4" s="249"/>
      <c r="D4" s="249"/>
      <c r="E4" s="249"/>
      <c r="F4" s="249"/>
      <c r="G4" s="249"/>
      <c r="H4" s="249"/>
      <c r="I4" s="249"/>
      <c r="J4" s="249"/>
      <c r="K4" s="249"/>
      <c r="L4" s="250"/>
      <c r="M4" s="17"/>
    </row>
    <row r="5" spans="1:13" s="2" customFormat="1" ht="47.1" customHeight="1">
      <c r="A5" s="251" t="s">
        <v>840</v>
      </c>
      <c r="B5" s="252"/>
      <c r="C5" s="252"/>
      <c r="D5" s="252"/>
      <c r="E5" s="252"/>
      <c r="F5" s="252"/>
      <c r="G5" s="252"/>
      <c r="H5" s="252"/>
      <c r="I5" s="252"/>
      <c r="J5" s="252"/>
      <c r="K5" s="252"/>
      <c r="L5" s="253"/>
    </row>
    <row r="6" spans="1:13" ht="47.25">
      <c r="A6" s="19">
        <v>1</v>
      </c>
      <c r="B6" s="20" t="s">
        <v>841</v>
      </c>
      <c r="C6" s="20" t="s">
        <v>569</v>
      </c>
      <c r="D6" s="21" t="s">
        <v>842</v>
      </c>
      <c r="E6" s="20" t="s">
        <v>843</v>
      </c>
      <c r="F6" s="22">
        <v>274</v>
      </c>
      <c r="G6" s="23" t="s">
        <v>844</v>
      </c>
      <c r="H6" s="207" t="s">
        <v>845</v>
      </c>
      <c r="I6" s="21">
        <v>247</v>
      </c>
      <c r="J6" s="20" t="s">
        <v>846</v>
      </c>
      <c r="K6" s="24" t="s">
        <v>847</v>
      </c>
      <c r="L6" s="63" t="s">
        <v>848</v>
      </c>
      <c r="M6" s="17"/>
    </row>
    <row r="7" spans="1:13" ht="63">
      <c r="A7" s="19">
        <v>2</v>
      </c>
      <c r="B7" s="23" t="s">
        <v>849</v>
      </c>
      <c r="C7" s="23" t="s">
        <v>149</v>
      </c>
      <c r="D7" s="24" t="s">
        <v>143</v>
      </c>
      <c r="E7" s="20" t="s">
        <v>850</v>
      </c>
      <c r="F7" s="25">
        <v>390</v>
      </c>
      <c r="G7" s="26" t="s">
        <v>851</v>
      </c>
      <c r="H7" s="207" t="s">
        <v>845</v>
      </c>
      <c r="I7" s="59">
        <v>81</v>
      </c>
      <c r="J7" s="39" t="s">
        <v>852</v>
      </c>
      <c r="K7" s="24" t="s">
        <v>853</v>
      </c>
      <c r="L7" s="63" t="s">
        <v>854</v>
      </c>
      <c r="M7" s="17"/>
    </row>
    <row r="8" spans="1:13" ht="94.5">
      <c r="A8" s="19">
        <v>3</v>
      </c>
      <c r="B8" s="23" t="s">
        <v>855</v>
      </c>
      <c r="C8" s="23" t="s">
        <v>856</v>
      </c>
      <c r="D8" s="24" t="s">
        <v>857</v>
      </c>
      <c r="E8" s="20" t="s">
        <v>850</v>
      </c>
      <c r="F8" s="27">
        <v>5000</v>
      </c>
      <c r="G8" s="26" t="s">
        <v>858</v>
      </c>
      <c r="H8" s="207" t="s">
        <v>845</v>
      </c>
      <c r="I8" s="21">
        <v>485</v>
      </c>
      <c r="J8" s="23" t="s">
        <v>859</v>
      </c>
      <c r="K8" s="24" t="s">
        <v>853</v>
      </c>
      <c r="L8" s="63" t="s">
        <v>854</v>
      </c>
      <c r="M8" s="17"/>
    </row>
    <row r="9" spans="1:13" ht="78.75">
      <c r="A9" s="19">
        <v>4</v>
      </c>
      <c r="B9" s="28" t="s">
        <v>860</v>
      </c>
      <c r="C9" s="28" t="s">
        <v>861</v>
      </c>
      <c r="D9" s="29" t="s">
        <v>603</v>
      </c>
      <c r="E9" s="30" t="s">
        <v>843</v>
      </c>
      <c r="F9" s="31">
        <v>3900</v>
      </c>
      <c r="G9" s="28" t="s">
        <v>862</v>
      </c>
      <c r="H9" s="207" t="s">
        <v>845</v>
      </c>
      <c r="I9" s="64">
        <v>560</v>
      </c>
      <c r="J9" s="28" t="s">
        <v>863</v>
      </c>
      <c r="K9" s="24" t="s">
        <v>847</v>
      </c>
      <c r="L9" s="63" t="s">
        <v>854</v>
      </c>
      <c r="M9" s="17"/>
    </row>
    <row r="10" spans="1:13" ht="94.5">
      <c r="A10" s="19">
        <v>5</v>
      </c>
      <c r="B10" s="32" t="s">
        <v>864</v>
      </c>
      <c r="C10" s="23" t="s">
        <v>865</v>
      </c>
      <c r="D10" s="24" t="s">
        <v>603</v>
      </c>
      <c r="E10" s="20" t="s">
        <v>850</v>
      </c>
      <c r="F10" s="27">
        <v>5812.24</v>
      </c>
      <c r="G10" s="23" t="s">
        <v>866</v>
      </c>
      <c r="H10" s="207" t="s">
        <v>867</v>
      </c>
      <c r="I10" s="21">
        <v>90</v>
      </c>
      <c r="J10" s="23" t="s">
        <v>868</v>
      </c>
      <c r="K10" s="24" t="s">
        <v>853</v>
      </c>
      <c r="L10" s="63" t="s">
        <v>854</v>
      </c>
      <c r="M10" s="17"/>
    </row>
    <row r="11" spans="1:13" ht="78.75">
      <c r="A11" s="19">
        <v>6</v>
      </c>
      <c r="B11" s="33" t="s">
        <v>869</v>
      </c>
      <c r="C11" s="20" t="s">
        <v>870</v>
      </c>
      <c r="D11" s="34" t="s">
        <v>675</v>
      </c>
      <c r="E11" s="20" t="s">
        <v>843</v>
      </c>
      <c r="F11" s="35">
        <v>64948.38</v>
      </c>
      <c r="G11" s="20" t="s">
        <v>871</v>
      </c>
      <c r="H11" s="207" t="s">
        <v>872</v>
      </c>
      <c r="I11" s="34">
        <v>462</v>
      </c>
      <c r="J11" s="20" t="s">
        <v>873</v>
      </c>
      <c r="K11" s="207" t="s">
        <v>847</v>
      </c>
      <c r="L11" s="63" t="s">
        <v>874</v>
      </c>
      <c r="M11" s="17"/>
    </row>
    <row r="12" spans="1:13" ht="78.75">
      <c r="A12" s="19">
        <v>7</v>
      </c>
      <c r="B12" s="23" t="s">
        <v>875</v>
      </c>
      <c r="C12" s="23" t="s">
        <v>569</v>
      </c>
      <c r="D12" s="24" t="s">
        <v>842</v>
      </c>
      <c r="E12" s="20" t="s">
        <v>843</v>
      </c>
      <c r="F12" s="27">
        <v>1500</v>
      </c>
      <c r="G12" s="23" t="s">
        <v>876</v>
      </c>
      <c r="H12" s="207" t="s">
        <v>877</v>
      </c>
      <c r="I12" s="21">
        <v>80</v>
      </c>
      <c r="J12" s="65" t="s">
        <v>878</v>
      </c>
      <c r="K12" s="24" t="s">
        <v>847</v>
      </c>
      <c r="L12" s="63" t="s">
        <v>848</v>
      </c>
      <c r="M12" s="17"/>
    </row>
    <row r="13" spans="1:13" ht="157.5">
      <c r="A13" s="19">
        <v>8</v>
      </c>
      <c r="B13" s="23" t="s">
        <v>879</v>
      </c>
      <c r="C13" s="23" t="s">
        <v>880</v>
      </c>
      <c r="D13" s="24" t="s">
        <v>881</v>
      </c>
      <c r="E13" s="20" t="s">
        <v>843</v>
      </c>
      <c r="F13" s="36">
        <v>703</v>
      </c>
      <c r="G13" s="23" t="s">
        <v>882</v>
      </c>
      <c r="H13" s="207" t="s">
        <v>883</v>
      </c>
      <c r="I13" s="21">
        <v>19</v>
      </c>
      <c r="J13" s="23" t="s">
        <v>884</v>
      </c>
      <c r="K13" s="24" t="s">
        <v>847</v>
      </c>
      <c r="L13" s="63" t="s">
        <v>848</v>
      </c>
      <c r="M13" s="17"/>
    </row>
    <row r="14" spans="1:13" ht="141.75">
      <c r="A14" s="19">
        <v>9</v>
      </c>
      <c r="B14" s="23" t="s">
        <v>885</v>
      </c>
      <c r="C14" s="23" t="s">
        <v>569</v>
      </c>
      <c r="D14" s="37" t="s">
        <v>886</v>
      </c>
      <c r="E14" s="20" t="s">
        <v>850</v>
      </c>
      <c r="F14" s="27">
        <v>28300</v>
      </c>
      <c r="G14" s="23" t="s">
        <v>887</v>
      </c>
      <c r="H14" s="207" t="s">
        <v>888</v>
      </c>
      <c r="I14" s="21">
        <v>500</v>
      </c>
      <c r="J14" s="23" t="s">
        <v>889</v>
      </c>
      <c r="K14" s="24" t="s">
        <v>853</v>
      </c>
      <c r="L14" s="34" t="s">
        <v>854</v>
      </c>
      <c r="M14" s="17"/>
    </row>
    <row r="15" spans="1:13" ht="126">
      <c r="A15" s="19">
        <v>10</v>
      </c>
      <c r="B15" s="26" t="s">
        <v>890</v>
      </c>
      <c r="C15" s="23" t="s">
        <v>149</v>
      </c>
      <c r="D15" s="24" t="s">
        <v>891</v>
      </c>
      <c r="E15" s="20" t="s">
        <v>892</v>
      </c>
      <c r="F15" s="27">
        <v>4080</v>
      </c>
      <c r="G15" s="23" t="s">
        <v>893</v>
      </c>
      <c r="H15" s="207" t="s">
        <v>877</v>
      </c>
      <c r="I15" s="24">
        <v>240</v>
      </c>
      <c r="J15" s="23" t="s">
        <v>894</v>
      </c>
      <c r="K15" s="24" t="s">
        <v>853</v>
      </c>
      <c r="L15" s="34" t="s">
        <v>874</v>
      </c>
      <c r="M15" s="17"/>
    </row>
    <row r="16" spans="1:13" ht="26.1" customHeight="1">
      <c r="A16" s="38"/>
      <c r="B16" s="39"/>
      <c r="C16" s="39"/>
      <c r="D16" s="24"/>
      <c r="E16" s="39"/>
      <c r="F16" s="40"/>
      <c r="G16" s="39"/>
      <c r="H16" s="24"/>
      <c r="I16" s="24"/>
      <c r="J16" s="39"/>
      <c r="K16" s="24"/>
      <c r="L16" s="34"/>
      <c r="M16" s="17"/>
    </row>
    <row r="17" spans="1:13" ht="26.1" customHeight="1">
      <c r="A17" s="21"/>
      <c r="B17" s="41" t="s">
        <v>498</v>
      </c>
      <c r="C17" s="20"/>
      <c r="D17" s="21"/>
      <c r="E17" s="20"/>
      <c r="F17" s="42">
        <f>SUM(F6:F16)</f>
        <v>114907.62</v>
      </c>
      <c r="G17" s="20"/>
      <c r="H17" s="21"/>
      <c r="I17" s="21"/>
      <c r="J17" s="20"/>
      <c r="K17" s="21"/>
      <c r="L17" s="34"/>
    </row>
    <row r="18" spans="1:13" ht="27" customHeight="1">
      <c r="A18" s="21"/>
      <c r="B18" s="41"/>
      <c r="C18" s="20"/>
      <c r="D18" s="21"/>
      <c r="E18" s="20"/>
      <c r="F18" s="42"/>
      <c r="G18" s="20"/>
      <c r="H18" s="21"/>
      <c r="I18" s="21"/>
      <c r="J18" s="20"/>
      <c r="K18" s="21"/>
      <c r="L18" s="34"/>
    </row>
    <row r="19" spans="1:13" s="2" customFormat="1" ht="30" customHeight="1">
      <c r="A19" s="254" t="s">
        <v>895</v>
      </c>
      <c r="B19" s="255"/>
      <c r="C19" s="255"/>
      <c r="D19" s="254"/>
      <c r="E19" s="255"/>
      <c r="F19" s="254"/>
      <c r="G19" s="255"/>
      <c r="H19" s="254"/>
      <c r="I19" s="254"/>
      <c r="J19" s="255"/>
      <c r="K19" s="254"/>
      <c r="L19" s="254"/>
      <c r="M19" s="66"/>
    </row>
    <row r="20" spans="1:13" ht="78.75">
      <c r="A20" s="21">
        <v>1</v>
      </c>
      <c r="B20" s="33" t="s">
        <v>896</v>
      </c>
      <c r="C20" s="20" t="s">
        <v>897</v>
      </c>
      <c r="D20" s="34" t="s">
        <v>898</v>
      </c>
      <c r="E20" s="20" t="s">
        <v>843</v>
      </c>
      <c r="F20" s="43">
        <v>25192</v>
      </c>
      <c r="G20" s="20" t="s">
        <v>899</v>
      </c>
      <c r="H20" s="21" t="s">
        <v>900</v>
      </c>
      <c r="I20" s="21">
        <v>500</v>
      </c>
      <c r="J20" s="20" t="s">
        <v>901</v>
      </c>
      <c r="K20" s="21" t="s">
        <v>847</v>
      </c>
      <c r="L20" s="34" t="s">
        <v>854</v>
      </c>
    </row>
    <row r="21" spans="1:13" ht="63">
      <c r="A21" s="21">
        <v>2</v>
      </c>
      <c r="B21" s="33" t="s">
        <v>902</v>
      </c>
      <c r="C21" s="20" t="s">
        <v>25</v>
      </c>
      <c r="D21" s="21" t="s">
        <v>903</v>
      </c>
      <c r="E21" s="20" t="s">
        <v>843</v>
      </c>
      <c r="F21" s="43">
        <v>65700</v>
      </c>
      <c r="G21" s="20" t="s">
        <v>904</v>
      </c>
      <c r="H21" s="21" t="s">
        <v>900</v>
      </c>
      <c r="I21" s="21">
        <v>300</v>
      </c>
      <c r="J21" s="20" t="s">
        <v>901</v>
      </c>
      <c r="K21" s="21" t="s">
        <v>847</v>
      </c>
      <c r="L21" s="34" t="s">
        <v>874</v>
      </c>
    </row>
    <row r="22" spans="1:13" ht="27" customHeight="1">
      <c r="A22" s="21"/>
      <c r="B22" s="44"/>
      <c r="C22" s="20"/>
      <c r="D22" s="21"/>
      <c r="E22" s="20"/>
      <c r="F22" s="42"/>
      <c r="G22" s="20"/>
      <c r="H22" s="21"/>
      <c r="I22" s="21"/>
      <c r="J22" s="20"/>
      <c r="K22" s="21"/>
      <c r="L22" s="34"/>
    </row>
    <row r="23" spans="1:13" ht="27" customHeight="1">
      <c r="A23" s="21"/>
      <c r="B23" s="41" t="s">
        <v>498</v>
      </c>
      <c r="C23" s="20"/>
      <c r="D23" s="21"/>
      <c r="E23" s="20"/>
      <c r="F23" s="42">
        <f>F20+F21</f>
        <v>90892</v>
      </c>
      <c r="G23" s="20"/>
      <c r="H23" s="21"/>
      <c r="I23" s="21"/>
      <c r="J23" s="20"/>
      <c r="K23" s="21"/>
      <c r="L23" s="34"/>
    </row>
    <row r="24" spans="1:13" s="3" customFormat="1" ht="27" customHeight="1">
      <c r="A24" s="21"/>
      <c r="B24" s="41"/>
      <c r="C24" s="20"/>
      <c r="D24" s="21"/>
      <c r="E24" s="20"/>
      <c r="F24" s="42"/>
      <c r="G24" s="20"/>
      <c r="H24" s="21"/>
      <c r="I24" s="21"/>
      <c r="J24" s="20"/>
      <c r="K24" s="21"/>
      <c r="L24" s="34"/>
      <c r="M24" s="16"/>
    </row>
    <row r="25" spans="1:13" s="2" customFormat="1" ht="32.1" customHeight="1">
      <c r="A25" s="254" t="s">
        <v>905</v>
      </c>
      <c r="B25" s="255"/>
      <c r="C25" s="255"/>
      <c r="D25" s="254"/>
      <c r="E25" s="255"/>
      <c r="F25" s="254"/>
      <c r="G25" s="255"/>
      <c r="H25" s="254"/>
      <c r="I25" s="254"/>
      <c r="J25" s="255"/>
      <c r="K25" s="254"/>
      <c r="L25" s="254"/>
      <c r="M25" s="66"/>
    </row>
    <row r="26" spans="1:13" s="2" customFormat="1" ht="24.95" customHeight="1">
      <c r="A26" s="256" t="s">
        <v>906</v>
      </c>
      <c r="B26" s="257"/>
      <c r="C26" s="257"/>
      <c r="D26" s="256"/>
      <c r="E26" s="257"/>
      <c r="F26" s="256"/>
      <c r="G26" s="257"/>
      <c r="H26" s="256"/>
      <c r="I26" s="256"/>
      <c r="J26" s="257"/>
      <c r="K26" s="256"/>
      <c r="L26" s="256"/>
      <c r="M26" s="66"/>
    </row>
    <row r="27" spans="1:13" ht="173.25">
      <c r="A27" s="21">
        <v>1</v>
      </c>
      <c r="B27" s="20" t="s">
        <v>907</v>
      </c>
      <c r="C27" s="20" t="s">
        <v>114</v>
      </c>
      <c r="D27" s="21" t="s">
        <v>908</v>
      </c>
      <c r="E27" s="20" t="s">
        <v>909</v>
      </c>
      <c r="F27" s="47">
        <v>464474</v>
      </c>
      <c r="G27" s="20" t="s">
        <v>910</v>
      </c>
      <c r="H27" s="207" t="s">
        <v>900</v>
      </c>
      <c r="I27" s="21">
        <v>1950</v>
      </c>
      <c r="J27" s="20" t="s">
        <v>911</v>
      </c>
      <c r="K27" s="24" t="s">
        <v>847</v>
      </c>
      <c r="L27" s="34" t="s">
        <v>854</v>
      </c>
    </row>
    <row r="28" spans="1:13" ht="173.25">
      <c r="A28" s="21">
        <f>A27+1</f>
        <v>2</v>
      </c>
      <c r="B28" s="20" t="s">
        <v>912</v>
      </c>
      <c r="C28" s="20" t="s">
        <v>913</v>
      </c>
      <c r="D28" s="21" t="s">
        <v>914</v>
      </c>
      <c r="E28" s="20" t="s">
        <v>843</v>
      </c>
      <c r="F28" s="47">
        <v>796500</v>
      </c>
      <c r="G28" s="20" t="s">
        <v>915</v>
      </c>
      <c r="H28" s="207" t="s">
        <v>900</v>
      </c>
      <c r="I28" s="21">
        <v>4553</v>
      </c>
      <c r="J28" s="67" t="s">
        <v>916</v>
      </c>
      <c r="K28" s="24" t="s">
        <v>847</v>
      </c>
      <c r="L28" s="34" t="s">
        <v>874</v>
      </c>
    </row>
    <row r="29" spans="1:13" ht="27" customHeight="1">
      <c r="A29" s="21"/>
      <c r="B29" s="20"/>
      <c r="C29" s="20"/>
      <c r="D29" s="34"/>
      <c r="E29" s="20"/>
      <c r="F29" s="35"/>
      <c r="G29" s="20"/>
      <c r="H29" s="34"/>
      <c r="I29" s="34"/>
      <c r="J29" s="20"/>
      <c r="K29" s="21"/>
      <c r="L29" s="34"/>
      <c r="M29" s="68"/>
    </row>
    <row r="30" spans="1:13" ht="27" customHeight="1">
      <c r="A30" s="45"/>
      <c r="B30" s="46" t="s">
        <v>498</v>
      </c>
      <c r="C30" s="46"/>
      <c r="D30" s="45"/>
      <c r="E30" s="46"/>
      <c r="F30" s="48">
        <f>SUM(F27:F28)</f>
        <v>1260974</v>
      </c>
      <c r="G30" s="46"/>
      <c r="H30" s="45"/>
      <c r="I30" s="45"/>
      <c r="J30" s="46"/>
      <c r="K30" s="45"/>
      <c r="L30" s="34"/>
    </row>
    <row r="31" spans="1:13" ht="27" customHeight="1">
      <c r="A31" s="45"/>
      <c r="B31" s="46"/>
      <c r="C31" s="46"/>
      <c r="D31" s="45"/>
      <c r="E31" s="46"/>
      <c r="F31" s="49"/>
      <c r="G31" s="46"/>
      <c r="H31" s="45"/>
      <c r="I31" s="45"/>
      <c r="J31" s="46"/>
      <c r="K31" s="45"/>
      <c r="L31" s="34"/>
    </row>
    <row r="32" spans="1:13" s="2" customFormat="1" ht="32.1" customHeight="1">
      <c r="A32" s="256" t="s">
        <v>917</v>
      </c>
      <c r="B32" s="257"/>
      <c r="C32" s="257"/>
      <c r="D32" s="256"/>
      <c r="E32" s="257"/>
      <c r="F32" s="256"/>
      <c r="G32" s="257"/>
      <c r="H32" s="256"/>
      <c r="I32" s="256"/>
      <c r="J32" s="257"/>
      <c r="K32" s="256"/>
      <c r="L32" s="256"/>
      <c r="M32" s="66"/>
    </row>
    <row r="33" spans="1:13" ht="47.25">
      <c r="A33" s="34">
        <v>1</v>
      </c>
      <c r="B33" s="20" t="s">
        <v>918</v>
      </c>
      <c r="C33" s="20" t="s">
        <v>149</v>
      </c>
      <c r="D33" s="34" t="s">
        <v>919</v>
      </c>
      <c r="E33" s="20" t="s">
        <v>843</v>
      </c>
      <c r="F33" s="35">
        <v>7000</v>
      </c>
      <c r="G33" s="20" t="s">
        <v>920</v>
      </c>
      <c r="H33" s="21" t="s">
        <v>921</v>
      </c>
      <c r="I33" s="34">
        <v>3200</v>
      </c>
      <c r="J33" s="69" t="s">
        <v>922</v>
      </c>
      <c r="K33" s="34" t="s">
        <v>847</v>
      </c>
      <c r="L33" s="34" t="s">
        <v>854</v>
      </c>
    </row>
    <row r="34" spans="1:13" ht="78.75">
      <c r="A34" s="21">
        <v>2</v>
      </c>
      <c r="B34" s="20" t="s">
        <v>923</v>
      </c>
      <c r="C34" s="20" t="s">
        <v>670</v>
      </c>
      <c r="D34" s="21" t="s">
        <v>502</v>
      </c>
      <c r="E34" s="20" t="s">
        <v>924</v>
      </c>
      <c r="F34" s="43">
        <v>499.87599999999998</v>
      </c>
      <c r="G34" s="20" t="s">
        <v>925</v>
      </c>
      <c r="H34" s="207" t="s">
        <v>872</v>
      </c>
      <c r="I34" s="21">
        <v>124</v>
      </c>
      <c r="J34" s="20" t="s">
        <v>926</v>
      </c>
      <c r="K34" s="24" t="s">
        <v>853</v>
      </c>
      <c r="L34" s="34" t="s">
        <v>874</v>
      </c>
    </row>
    <row r="35" spans="1:13" ht="110.25">
      <c r="A35" s="21">
        <v>3</v>
      </c>
      <c r="B35" s="20" t="s">
        <v>927</v>
      </c>
      <c r="C35" s="20" t="s">
        <v>928</v>
      </c>
      <c r="D35" s="21" t="s">
        <v>929</v>
      </c>
      <c r="E35" s="20" t="s">
        <v>850</v>
      </c>
      <c r="F35" s="43">
        <v>264.5</v>
      </c>
      <c r="G35" s="20" t="s">
        <v>930</v>
      </c>
      <c r="H35" s="207" t="s">
        <v>931</v>
      </c>
      <c r="I35" s="21">
        <v>57</v>
      </c>
      <c r="J35" s="20" t="s">
        <v>932</v>
      </c>
      <c r="K35" s="70" t="s">
        <v>853</v>
      </c>
      <c r="L35" s="34" t="s">
        <v>874</v>
      </c>
    </row>
    <row r="36" spans="1:13" ht="27" customHeight="1">
      <c r="A36" s="21"/>
      <c r="B36" s="20"/>
      <c r="C36" s="20"/>
      <c r="D36" s="21"/>
      <c r="E36" s="20"/>
      <c r="F36" s="43"/>
      <c r="G36" s="20"/>
      <c r="H36" s="21"/>
      <c r="I36" s="21"/>
      <c r="J36" s="20"/>
      <c r="K36" s="21"/>
      <c r="L36" s="34"/>
    </row>
    <row r="37" spans="1:13" s="4" customFormat="1" ht="27" customHeight="1">
      <c r="A37" s="45"/>
      <c r="B37" s="46" t="s">
        <v>498</v>
      </c>
      <c r="C37" s="46"/>
      <c r="D37" s="45"/>
      <c r="E37" s="46"/>
      <c r="F37" s="49">
        <f>SUM(F34:F35)</f>
        <v>764.37599999999998</v>
      </c>
      <c r="G37" s="46"/>
      <c r="H37" s="45"/>
      <c r="I37" s="45"/>
      <c r="J37" s="46"/>
      <c r="K37" s="45"/>
      <c r="L37" s="34"/>
      <c r="M37" s="68"/>
    </row>
    <row r="38" spans="1:13" ht="27" customHeight="1">
      <c r="A38" s="45"/>
      <c r="B38" s="46"/>
      <c r="C38" s="46"/>
      <c r="D38" s="45"/>
      <c r="E38" s="46"/>
      <c r="F38" s="49"/>
      <c r="G38" s="46"/>
      <c r="H38" s="45"/>
      <c r="I38" s="45"/>
      <c r="J38" s="46"/>
      <c r="K38" s="45"/>
      <c r="L38" s="34"/>
    </row>
    <row r="39" spans="1:13" s="2" customFormat="1" ht="33.950000000000003" customHeight="1">
      <c r="A39" s="256" t="s">
        <v>933</v>
      </c>
      <c r="B39" s="257"/>
      <c r="C39" s="257"/>
      <c r="D39" s="256"/>
      <c r="E39" s="257"/>
      <c r="F39" s="256"/>
      <c r="G39" s="257"/>
      <c r="H39" s="256"/>
      <c r="I39" s="256"/>
      <c r="J39" s="257"/>
      <c r="K39" s="256"/>
      <c r="L39" s="256"/>
      <c r="M39" s="66"/>
    </row>
    <row r="40" spans="1:13" s="5" customFormat="1" ht="110.25">
      <c r="A40" s="21">
        <v>1</v>
      </c>
      <c r="B40" s="20" t="s">
        <v>934</v>
      </c>
      <c r="C40" s="20" t="s">
        <v>935</v>
      </c>
      <c r="D40" s="34" t="s">
        <v>77</v>
      </c>
      <c r="E40" s="20" t="s">
        <v>892</v>
      </c>
      <c r="F40" s="35">
        <v>1280</v>
      </c>
      <c r="G40" s="20" t="s">
        <v>936</v>
      </c>
      <c r="H40" s="207" t="s">
        <v>937</v>
      </c>
      <c r="I40" s="21">
        <v>600</v>
      </c>
      <c r="J40" s="20" t="s">
        <v>938</v>
      </c>
      <c r="K40" s="53" t="s">
        <v>847</v>
      </c>
      <c r="L40" s="34" t="s">
        <v>874</v>
      </c>
      <c r="M40" s="71"/>
    </row>
    <row r="41" spans="1:13" s="5" customFormat="1" ht="63">
      <c r="A41" s="21">
        <v>2</v>
      </c>
      <c r="B41" s="20" t="s">
        <v>939</v>
      </c>
      <c r="C41" s="20" t="s">
        <v>940</v>
      </c>
      <c r="D41" s="34" t="s">
        <v>610</v>
      </c>
      <c r="E41" s="20" t="s">
        <v>850</v>
      </c>
      <c r="F41" s="35">
        <v>352</v>
      </c>
      <c r="G41" s="20" t="s">
        <v>941</v>
      </c>
      <c r="H41" s="207" t="s">
        <v>942</v>
      </c>
      <c r="I41" s="21">
        <v>124</v>
      </c>
      <c r="J41" s="20" t="s">
        <v>943</v>
      </c>
      <c r="K41" s="53" t="s">
        <v>853</v>
      </c>
      <c r="L41" s="34" t="s">
        <v>854</v>
      </c>
      <c r="M41" s="71"/>
    </row>
    <row r="42" spans="1:13" s="5" customFormat="1" ht="63">
      <c r="A42" s="21">
        <v>3</v>
      </c>
      <c r="B42" s="20" t="s">
        <v>944</v>
      </c>
      <c r="C42" s="20" t="s">
        <v>553</v>
      </c>
      <c r="D42" s="34" t="s">
        <v>945</v>
      </c>
      <c r="E42" s="20" t="s">
        <v>850</v>
      </c>
      <c r="F42" s="35">
        <v>606</v>
      </c>
      <c r="G42" s="20" t="s">
        <v>946</v>
      </c>
      <c r="H42" s="207" t="s">
        <v>942</v>
      </c>
      <c r="I42" s="21">
        <v>57</v>
      </c>
      <c r="J42" s="20" t="s">
        <v>947</v>
      </c>
      <c r="K42" s="53" t="s">
        <v>853</v>
      </c>
      <c r="L42" s="34" t="s">
        <v>874</v>
      </c>
      <c r="M42" s="71"/>
    </row>
    <row r="43" spans="1:13" s="5" customFormat="1" ht="63">
      <c r="A43" s="21">
        <v>4</v>
      </c>
      <c r="B43" s="20" t="s">
        <v>948</v>
      </c>
      <c r="C43" s="20" t="s">
        <v>569</v>
      </c>
      <c r="D43" s="34" t="s">
        <v>690</v>
      </c>
      <c r="E43" s="20" t="s">
        <v>949</v>
      </c>
      <c r="F43" s="35">
        <v>1000</v>
      </c>
      <c r="G43" s="20" t="s">
        <v>950</v>
      </c>
      <c r="H43" s="207" t="s">
        <v>951</v>
      </c>
      <c r="I43" s="21">
        <v>52</v>
      </c>
      <c r="J43" s="20" t="s">
        <v>952</v>
      </c>
      <c r="K43" s="24" t="s">
        <v>847</v>
      </c>
      <c r="L43" s="34" t="s">
        <v>874</v>
      </c>
      <c r="M43" s="71"/>
    </row>
    <row r="44" spans="1:13" s="5" customFormat="1" ht="27" customHeight="1">
      <c r="A44" s="21"/>
      <c r="B44" s="20"/>
      <c r="C44" s="20"/>
      <c r="D44" s="34"/>
      <c r="E44" s="20"/>
      <c r="F44" s="35"/>
      <c r="G44" s="20"/>
      <c r="H44" s="34"/>
      <c r="I44" s="34"/>
      <c r="J44" s="20"/>
      <c r="K44" s="24"/>
      <c r="L44" s="34"/>
      <c r="M44" s="71"/>
    </row>
    <row r="45" spans="1:13" ht="27" customHeight="1">
      <c r="A45" s="21"/>
      <c r="B45" s="41" t="s">
        <v>498</v>
      </c>
      <c r="C45" s="20"/>
      <c r="D45" s="21"/>
      <c r="E45" s="20"/>
      <c r="F45" s="50">
        <f>SUM(F40:F43)</f>
        <v>3238</v>
      </c>
      <c r="G45" s="20"/>
      <c r="H45" s="21"/>
      <c r="I45" s="21"/>
      <c r="J45" s="20"/>
      <c r="K45" s="21"/>
      <c r="L45" s="34"/>
    </row>
    <row r="46" spans="1:13" ht="27" customHeight="1">
      <c r="A46" s="21"/>
      <c r="B46" s="41"/>
      <c r="C46" s="20"/>
      <c r="D46" s="21"/>
      <c r="E46" s="20"/>
      <c r="F46" s="50"/>
      <c r="G46" s="20"/>
      <c r="H46" s="21"/>
      <c r="I46" s="21"/>
      <c r="J46" s="20"/>
      <c r="K46" s="21"/>
      <c r="L46" s="34"/>
    </row>
    <row r="47" spans="1:13" s="2" customFormat="1" ht="29.1" customHeight="1">
      <c r="A47" s="258" t="s">
        <v>953</v>
      </c>
      <c r="B47" s="259"/>
      <c r="C47" s="259"/>
      <c r="D47" s="258"/>
      <c r="E47" s="259"/>
      <c r="F47" s="258"/>
      <c r="G47" s="259"/>
      <c r="H47" s="258"/>
      <c r="I47" s="258"/>
      <c r="J47" s="259"/>
      <c r="K47" s="258"/>
      <c r="L47" s="258"/>
      <c r="M47" s="66"/>
    </row>
    <row r="48" spans="1:13" ht="63">
      <c r="A48" s="21">
        <v>1</v>
      </c>
      <c r="B48" s="20" t="s">
        <v>954</v>
      </c>
      <c r="C48" s="23" t="s">
        <v>553</v>
      </c>
      <c r="D48" s="24" t="s">
        <v>881</v>
      </c>
      <c r="E48" s="20" t="s">
        <v>850</v>
      </c>
      <c r="F48" s="25">
        <v>28</v>
      </c>
      <c r="G48" s="23" t="s">
        <v>955</v>
      </c>
      <c r="H48" s="207" t="s">
        <v>956</v>
      </c>
      <c r="I48" s="24">
        <v>28</v>
      </c>
      <c r="J48" s="23" t="s">
        <v>957</v>
      </c>
      <c r="K48" s="24" t="s">
        <v>853</v>
      </c>
      <c r="L48" s="34" t="s">
        <v>854</v>
      </c>
    </row>
    <row r="49" spans="1:13" ht="78.75">
      <c r="A49" s="21">
        <v>2</v>
      </c>
      <c r="B49" s="20" t="s">
        <v>958</v>
      </c>
      <c r="C49" s="20" t="s">
        <v>959</v>
      </c>
      <c r="D49" s="21" t="s">
        <v>960</v>
      </c>
      <c r="E49" s="20" t="s">
        <v>850</v>
      </c>
      <c r="F49" s="43">
        <v>2000</v>
      </c>
      <c r="G49" s="20" t="s">
        <v>961</v>
      </c>
      <c r="H49" s="207" t="s">
        <v>962</v>
      </c>
      <c r="I49" s="21">
        <v>29</v>
      </c>
      <c r="J49" s="69" t="s">
        <v>963</v>
      </c>
      <c r="K49" s="24" t="s">
        <v>853</v>
      </c>
      <c r="L49" s="34" t="s">
        <v>854</v>
      </c>
    </row>
    <row r="50" spans="1:13" s="4" customFormat="1" ht="157.5">
      <c r="A50" s="34">
        <v>3</v>
      </c>
      <c r="B50" s="20" t="s">
        <v>964</v>
      </c>
      <c r="C50" s="20" t="s">
        <v>569</v>
      </c>
      <c r="D50" s="21" t="s">
        <v>965</v>
      </c>
      <c r="E50" s="20" t="s">
        <v>850</v>
      </c>
      <c r="F50" s="52">
        <v>208</v>
      </c>
      <c r="G50" s="23" t="s">
        <v>966</v>
      </c>
      <c r="H50" s="207" t="s">
        <v>967</v>
      </c>
      <c r="I50" s="21">
        <v>27</v>
      </c>
      <c r="J50" s="20" t="s">
        <v>968</v>
      </c>
      <c r="K50" s="34" t="s">
        <v>853</v>
      </c>
      <c r="L50" s="21" t="s">
        <v>854</v>
      </c>
    </row>
    <row r="51" spans="1:13" s="6" customFormat="1" ht="94.5">
      <c r="A51" s="53">
        <v>4</v>
      </c>
      <c r="B51" s="26" t="s">
        <v>969</v>
      </c>
      <c r="C51" s="26" t="s">
        <v>120</v>
      </c>
      <c r="D51" s="54" t="s">
        <v>143</v>
      </c>
      <c r="E51" s="20" t="s">
        <v>850</v>
      </c>
      <c r="F51" s="55">
        <v>59</v>
      </c>
      <c r="G51" s="26" t="s">
        <v>970</v>
      </c>
      <c r="H51" s="54" t="s">
        <v>971</v>
      </c>
      <c r="I51" s="54">
        <v>8</v>
      </c>
      <c r="J51" s="26" t="s">
        <v>972</v>
      </c>
      <c r="K51" s="54" t="s">
        <v>853</v>
      </c>
      <c r="L51" s="54" t="s">
        <v>854</v>
      </c>
    </row>
    <row r="52" spans="1:13" s="7" customFormat="1" ht="126">
      <c r="A52" s="24">
        <v>5</v>
      </c>
      <c r="B52" s="26" t="s">
        <v>973</v>
      </c>
      <c r="C52" s="26" t="s">
        <v>768</v>
      </c>
      <c r="D52" s="56" t="s">
        <v>502</v>
      </c>
      <c r="E52" s="20" t="s">
        <v>949</v>
      </c>
      <c r="F52" s="57">
        <v>300</v>
      </c>
      <c r="G52" s="26" t="s">
        <v>974</v>
      </c>
      <c r="H52" s="54" t="s">
        <v>975</v>
      </c>
      <c r="I52" s="56">
        <v>36</v>
      </c>
      <c r="J52" s="26" t="s">
        <v>976</v>
      </c>
      <c r="K52" s="56" t="s">
        <v>847</v>
      </c>
      <c r="L52" s="56" t="s">
        <v>874</v>
      </c>
    </row>
    <row r="53" spans="1:13" s="7" customFormat="1" ht="94.5">
      <c r="A53" s="24">
        <v>6</v>
      </c>
      <c r="B53" s="26" t="s">
        <v>977</v>
      </c>
      <c r="C53" s="26" t="s">
        <v>978</v>
      </c>
      <c r="D53" s="56" t="s">
        <v>784</v>
      </c>
      <c r="E53" s="20" t="s">
        <v>850</v>
      </c>
      <c r="F53" s="57">
        <v>100</v>
      </c>
      <c r="G53" s="26" t="s">
        <v>979</v>
      </c>
      <c r="H53" s="54" t="s">
        <v>980</v>
      </c>
      <c r="I53" s="56">
        <v>50</v>
      </c>
      <c r="J53" s="26" t="s">
        <v>981</v>
      </c>
      <c r="K53" s="56" t="s">
        <v>853</v>
      </c>
      <c r="L53" s="56" t="s">
        <v>874</v>
      </c>
    </row>
    <row r="54" spans="1:13" s="7" customFormat="1" ht="27" customHeight="1">
      <c r="A54" s="24"/>
      <c r="B54" s="26"/>
      <c r="C54" s="26"/>
      <c r="D54" s="56"/>
      <c r="E54" s="26"/>
      <c r="F54" s="57"/>
      <c r="G54" s="26"/>
      <c r="H54" s="54"/>
      <c r="I54" s="56"/>
      <c r="J54" s="26"/>
      <c r="K54" s="56"/>
      <c r="L54" s="56"/>
    </row>
    <row r="55" spans="1:13" ht="27" customHeight="1">
      <c r="A55" s="51"/>
      <c r="B55" s="41" t="s">
        <v>498</v>
      </c>
      <c r="C55" s="41"/>
      <c r="D55" s="45"/>
      <c r="E55" s="41"/>
      <c r="F55" s="42">
        <f>SUM(F49:F53)</f>
        <v>2667</v>
      </c>
      <c r="G55" s="41"/>
      <c r="H55" s="45"/>
      <c r="I55" s="45"/>
      <c r="J55" s="46"/>
      <c r="K55" s="51"/>
      <c r="L55" s="34"/>
      <c r="M55" s="17"/>
    </row>
    <row r="56" spans="1:13" ht="27" customHeight="1">
      <c r="A56" s="51"/>
      <c r="B56" s="41"/>
      <c r="C56" s="41"/>
      <c r="D56" s="45"/>
      <c r="E56" s="41"/>
      <c r="F56" s="58"/>
      <c r="G56" s="41"/>
      <c r="H56" s="45"/>
      <c r="I56" s="45"/>
      <c r="J56" s="46"/>
      <c r="K56" s="51"/>
      <c r="L56" s="34"/>
      <c r="M56" s="17"/>
    </row>
    <row r="57" spans="1:13" s="2" customFormat="1" ht="30.95" customHeight="1">
      <c r="A57" s="258" t="s">
        <v>982</v>
      </c>
      <c r="B57" s="259"/>
      <c r="C57" s="259"/>
      <c r="D57" s="258"/>
      <c r="E57" s="259"/>
      <c r="F57" s="258"/>
      <c r="G57" s="259"/>
      <c r="H57" s="258"/>
      <c r="I57" s="258"/>
      <c r="J57" s="259"/>
      <c r="K57" s="258"/>
      <c r="L57" s="258"/>
    </row>
    <row r="58" spans="1:13" s="4" customFormat="1" ht="283.5">
      <c r="A58" s="34">
        <v>1</v>
      </c>
      <c r="B58" s="20" t="s">
        <v>983</v>
      </c>
      <c r="C58" s="20" t="s">
        <v>984</v>
      </c>
      <c r="D58" s="21" t="s">
        <v>985</v>
      </c>
      <c r="E58" s="20" t="s">
        <v>949</v>
      </c>
      <c r="F58" s="43">
        <v>3000</v>
      </c>
      <c r="G58" s="20" t="s">
        <v>986</v>
      </c>
      <c r="H58" s="207" t="s">
        <v>987</v>
      </c>
      <c r="I58" s="21">
        <v>423</v>
      </c>
      <c r="J58" s="20" t="s">
        <v>988</v>
      </c>
      <c r="K58" s="34" t="s">
        <v>847</v>
      </c>
      <c r="L58" s="21" t="s">
        <v>854</v>
      </c>
    </row>
    <row r="59" spans="1:13" ht="78.75">
      <c r="A59" s="21">
        <v>2</v>
      </c>
      <c r="B59" s="20" t="s">
        <v>989</v>
      </c>
      <c r="C59" s="20" t="s">
        <v>990</v>
      </c>
      <c r="D59" s="59" t="s">
        <v>991</v>
      </c>
      <c r="E59" s="20" t="s">
        <v>850</v>
      </c>
      <c r="F59" s="43">
        <v>8125</v>
      </c>
      <c r="G59" s="20" t="s">
        <v>992</v>
      </c>
      <c r="H59" s="60" t="s">
        <v>993</v>
      </c>
      <c r="I59" s="21">
        <v>78</v>
      </c>
      <c r="J59" s="20" t="s">
        <v>994</v>
      </c>
      <c r="K59" s="34" t="s">
        <v>853</v>
      </c>
      <c r="L59" s="34" t="s">
        <v>854</v>
      </c>
      <c r="M59" s="17"/>
    </row>
    <row r="60" spans="1:13" ht="63">
      <c r="A60" s="21">
        <v>3</v>
      </c>
      <c r="B60" s="20" t="s">
        <v>995</v>
      </c>
      <c r="C60" s="20" t="s">
        <v>996</v>
      </c>
      <c r="D60" s="21" t="s">
        <v>58</v>
      </c>
      <c r="E60" s="20" t="s">
        <v>850</v>
      </c>
      <c r="F60" s="43">
        <v>150.91999999999999</v>
      </c>
      <c r="G60" s="20" t="s">
        <v>997</v>
      </c>
      <c r="H60" s="60" t="s">
        <v>993</v>
      </c>
      <c r="I60" s="21">
        <v>12</v>
      </c>
      <c r="J60" s="20" t="s">
        <v>998</v>
      </c>
      <c r="K60" s="34" t="s">
        <v>853</v>
      </c>
      <c r="L60" s="34" t="s">
        <v>874</v>
      </c>
      <c r="M60" s="17"/>
    </row>
    <row r="61" spans="1:13" ht="63">
      <c r="A61" s="21">
        <v>4</v>
      </c>
      <c r="B61" s="20" t="s">
        <v>999</v>
      </c>
      <c r="C61" s="20" t="s">
        <v>1000</v>
      </c>
      <c r="D61" s="21">
        <v>2017</v>
      </c>
      <c r="E61" s="20" t="s">
        <v>850</v>
      </c>
      <c r="F61" s="43">
        <v>7.99</v>
      </c>
      <c r="G61" s="20" t="s">
        <v>1001</v>
      </c>
      <c r="H61" s="60" t="s">
        <v>993</v>
      </c>
      <c r="I61" s="60">
        <v>15</v>
      </c>
      <c r="J61" s="20" t="s">
        <v>998</v>
      </c>
      <c r="K61" s="34" t="s">
        <v>853</v>
      </c>
      <c r="L61" s="34" t="s">
        <v>874</v>
      </c>
      <c r="M61" s="17"/>
    </row>
    <row r="62" spans="1:13" ht="63">
      <c r="A62" s="21">
        <v>5</v>
      </c>
      <c r="B62" s="20" t="s">
        <v>1002</v>
      </c>
      <c r="C62" s="20" t="s">
        <v>69</v>
      </c>
      <c r="D62" s="21" t="s">
        <v>1003</v>
      </c>
      <c r="E62" s="20" t="s">
        <v>850</v>
      </c>
      <c r="F62" s="43">
        <v>7000</v>
      </c>
      <c r="G62" s="20" t="s">
        <v>1004</v>
      </c>
      <c r="H62" s="21" t="s">
        <v>1005</v>
      </c>
      <c r="I62" s="21">
        <v>195</v>
      </c>
      <c r="J62" s="20" t="s">
        <v>1006</v>
      </c>
      <c r="K62" s="24" t="s">
        <v>853</v>
      </c>
      <c r="L62" s="34" t="s">
        <v>854</v>
      </c>
      <c r="M62" s="17"/>
    </row>
    <row r="63" spans="1:13" ht="63">
      <c r="A63" s="21">
        <v>6</v>
      </c>
      <c r="B63" s="20" t="s">
        <v>1007</v>
      </c>
      <c r="C63" s="20" t="s">
        <v>1008</v>
      </c>
      <c r="D63" s="34" t="s">
        <v>58</v>
      </c>
      <c r="E63" s="20" t="s">
        <v>850</v>
      </c>
      <c r="F63" s="61">
        <v>26.7</v>
      </c>
      <c r="G63" s="20" t="s">
        <v>1009</v>
      </c>
      <c r="H63" s="207" t="s">
        <v>1010</v>
      </c>
      <c r="I63" s="21">
        <v>18</v>
      </c>
      <c r="J63" s="20" t="s">
        <v>1011</v>
      </c>
      <c r="K63" s="34" t="s">
        <v>847</v>
      </c>
      <c r="L63" s="34" t="s">
        <v>874</v>
      </c>
      <c r="M63" s="17"/>
    </row>
    <row r="64" spans="1:13" ht="27" customHeight="1">
      <c r="A64" s="21"/>
      <c r="B64" s="20"/>
      <c r="C64" s="20"/>
      <c r="D64" s="21"/>
      <c r="E64" s="20"/>
      <c r="F64" s="43"/>
      <c r="G64" s="20"/>
      <c r="H64" s="21"/>
      <c r="I64" s="21"/>
      <c r="J64" s="20"/>
      <c r="K64" s="24"/>
      <c r="L64" s="34"/>
      <c r="M64" s="17"/>
    </row>
    <row r="65" spans="1:256" ht="27" customHeight="1">
      <c r="A65" s="21"/>
      <c r="B65" s="41" t="s">
        <v>498</v>
      </c>
      <c r="C65" s="20"/>
      <c r="D65" s="21"/>
      <c r="E65" s="20"/>
      <c r="F65" s="50">
        <f>SUM(F58:F62)</f>
        <v>18283.91</v>
      </c>
      <c r="G65" s="20"/>
      <c r="H65" s="60"/>
      <c r="I65" s="21"/>
      <c r="J65" s="20"/>
      <c r="K65" s="21"/>
      <c r="L65" s="34"/>
      <c r="M65" s="17"/>
    </row>
    <row r="66" spans="1:256" ht="27" customHeight="1">
      <c r="A66" s="34"/>
      <c r="B66" s="46"/>
      <c r="C66" s="69"/>
      <c r="D66" s="34"/>
      <c r="E66" s="69"/>
      <c r="F66" s="49"/>
      <c r="G66" s="69"/>
      <c r="H66" s="34"/>
      <c r="I66" s="34"/>
      <c r="J66" s="69"/>
      <c r="K66" s="34"/>
      <c r="L66" s="34"/>
    </row>
    <row r="67" spans="1:256" s="2" customFormat="1" ht="32.1" customHeight="1">
      <c r="A67" s="260" t="s">
        <v>1012</v>
      </c>
      <c r="B67" s="261"/>
      <c r="C67" s="261"/>
      <c r="D67" s="260"/>
      <c r="E67" s="261"/>
      <c r="F67" s="260"/>
      <c r="G67" s="261"/>
      <c r="H67" s="260"/>
      <c r="I67" s="260"/>
      <c r="J67" s="261"/>
      <c r="K67" s="260"/>
      <c r="L67" s="260"/>
      <c r="M67" s="66"/>
    </row>
    <row r="68" spans="1:256" ht="189">
      <c r="A68" s="34">
        <v>1</v>
      </c>
      <c r="B68" s="20" t="s">
        <v>1013</v>
      </c>
      <c r="C68" s="20" t="s">
        <v>1014</v>
      </c>
      <c r="D68" s="34" t="s">
        <v>603</v>
      </c>
      <c r="E68" s="20" t="s">
        <v>850</v>
      </c>
      <c r="F68" s="43">
        <v>3000</v>
      </c>
      <c r="G68" s="20" t="s">
        <v>1015</v>
      </c>
      <c r="H68" s="72" t="s">
        <v>1016</v>
      </c>
      <c r="I68" s="105">
        <v>300</v>
      </c>
      <c r="J68" s="20" t="s">
        <v>1017</v>
      </c>
      <c r="K68" s="24" t="s">
        <v>853</v>
      </c>
      <c r="L68" s="34" t="s">
        <v>854</v>
      </c>
    </row>
    <row r="69" spans="1:256" ht="157.5">
      <c r="A69" s="34">
        <v>2</v>
      </c>
      <c r="B69" s="20" t="s">
        <v>1018</v>
      </c>
      <c r="C69" s="65" t="s">
        <v>1019</v>
      </c>
      <c r="D69" s="34" t="s">
        <v>985</v>
      </c>
      <c r="E69" s="20" t="s">
        <v>850</v>
      </c>
      <c r="F69" s="43">
        <v>125</v>
      </c>
      <c r="G69" s="20" t="s">
        <v>1020</v>
      </c>
      <c r="H69" s="21" t="s">
        <v>1021</v>
      </c>
      <c r="I69" s="21">
        <v>484</v>
      </c>
      <c r="J69" s="20" t="s">
        <v>1022</v>
      </c>
      <c r="K69" s="24" t="s">
        <v>853</v>
      </c>
      <c r="L69" s="34" t="s">
        <v>854</v>
      </c>
    </row>
    <row r="70" spans="1:256" s="6" customFormat="1" ht="126">
      <c r="A70" s="53">
        <v>3</v>
      </c>
      <c r="B70" s="23" t="s">
        <v>1023</v>
      </c>
      <c r="C70" s="26" t="s">
        <v>959</v>
      </c>
      <c r="D70" s="54" t="s">
        <v>842</v>
      </c>
      <c r="E70" s="20" t="s">
        <v>850</v>
      </c>
      <c r="F70" s="73">
        <v>8000</v>
      </c>
      <c r="G70" s="26" t="s">
        <v>1024</v>
      </c>
      <c r="H70" s="54" t="s">
        <v>1025</v>
      </c>
      <c r="I70" s="54">
        <v>236</v>
      </c>
      <c r="J70" s="26" t="s">
        <v>963</v>
      </c>
      <c r="K70" s="54" t="s">
        <v>853</v>
      </c>
      <c r="L70" s="54" t="s">
        <v>854</v>
      </c>
    </row>
    <row r="71" spans="1:256" ht="78.75">
      <c r="A71" s="74">
        <v>4</v>
      </c>
      <c r="B71" s="75" t="s">
        <v>1026</v>
      </c>
      <c r="C71" s="75" t="s">
        <v>120</v>
      </c>
      <c r="D71" s="74" t="s">
        <v>58</v>
      </c>
      <c r="E71" s="20" t="s">
        <v>850</v>
      </c>
      <c r="F71" s="76">
        <v>33</v>
      </c>
      <c r="G71" s="75" t="s">
        <v>1027</v>
      </c>
      <c r="H71" s="77" t="s">
        <v>1028</v>
      </c>
      <c r="I71" s="77">
        <v>25</v>
      </c>
      <c r="J71" s="75" t="s">
        <v>1029</v>
      </c>
      <c r="K71" s="106" t="s">
        <v>853</v>
      </c>
      <c r="L71" s="74" t="s">
        <v>874</v>
      </c>
      <c r="M71" s="107"/>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c r="BR71" s="108"/>
      <c r="BS71" s="108"/>
      <c r="BT71" s="108"/>
      <c r="BU71" s="108"/>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c r="DU71" s="108"/>
      <c r="DV71" s="108"/>
      <c r="DW71" s="108"/>
      <c r="DX71" s="108"/>
      <c r="DY71" s="108"/>
      <c r="DZ71" s="108"/>
      <c r="EA71" s="108"/>
      <c r="EB71" s="108"/>
      <c r="EC71" s="108"/>
      <c r="ED71" s="108"/>
      <c r="EE71" s="108"/>
      <c r="EF71" s="108"/>
      <c r="EG71" s="108"/>
      <c r="EH71" s="108"/>
      <c r="EI71" s="108"/>
      <c r="EJ71" s="108"/>
      <c r="EK71" s="108"/>
      <c r="EL71" s="108"/>
      <c r="EM71" s="108"/>
      <c r="EN71" s="108"/>
      <c r="EO71" s="108"/>
      <c r="EP71" s="108"/>
      <c r="EQ71" s="108"/>
      <c r="ER71" s="108"/>
      <c r="ES71" s="108"/>
      <c r="ET71" s="108"/>
      <c r="EU71" s="108"/>
      <c r="EV71" s="108"/>
      <c r="EW71" s="108"/>
      <c r="EX71" s="108"/>
      <c r="EY71" s="108"/>
      <c r="EZ71" s="108"/>
      <c r="FA71" s="108"/>
      <c r="FB71" s="108"/>
      <c r="FC71" s="108"/>
      <c r="FD71" s="108"/>
      <c r="FE71" s="108"/>
      <c r="FF71" s="108"/>
      <c r="FG71" s="108"/>
      <c r="FH71" s="108"/>
      <c r="FI71" s="108"/>
      <c r="FJ71" s="108"/>
      <c r="FK71" s="108"/>
      <c r="FL71" s="108"/>
      <c r="FM71" s="108"/>
      <c r="FN71" s="108"/>
      <c r="FO71" s="108"/>
      <c r="FP71" s="108"/>
      <c r="FQ71" s="108"/>
      <c r="FR71" s="108"/>
      <c r="FS71" s="108"/>
      <c r="FT71" s="108"/>
      <c r="FU71" s="108"/>
      <c r="FV71" s="108"/>
      <c r="FW71" s="108"/>
      <c r="FX71" s="108"/>
      <c r="FY71" s="108"/>
      <c r="FZ71" s="108"/>
      <c r="GA71" s="108"/>
      <c r="GB71" s="108"/>
      <c r="GC71" s="108"/>
      <c r="GD71" s="108"/>
      <c r="GE71" s="108"/>
      <c r="GF71" s="108"/>
      <c r="GG71" s="108"/>
      <c r="GH71" s="108"/>
      <c r="GI71" s="108"/>
      <c r="GJ71" s="108"/>
      <c r="GK71" s="108"/>
      <c r="GL71" s="108"/>
      <c r="GM71" s="108"/>
      <c r="GN71" s="108"/>
      <c r="GO71" s="108"/>
      <c r="GP71" s="108"/>
      <c r="GQ71" s="108"/>
      <c r="GR71" s="108"/>
      <c r="GS71" s="108"/>
      <c r="GT71" s="108"/>
      <c r="GU71" s="108"/>
      <c r="GV71" s="108"/>
      <c r="GW71" s="108"/>
      <c r="GX71" s="108"/>
      <c r="GY71" s="108"/>
      <c r="GZ71" s="108"/>
      <c r="HA71" s="108"/>
      <c r="HB71" s="108"/>
      <c r="HC71" s="108"/>
      <c r="HD71" s="108"/>
      <c r="HE71" s="108"/>
      <c r="HF71" s="108"/>
      <c r="HG71" s="108"/>
      <c r="HH71" s="108"/>
      <c r="HI71" s="108"/>
      <c r="HJ71" s="108"/>
      <c r="HK71" s="108"/>
      <c r="HL71" s="108"/>
      <c r="HM71" s="108"/>
      <c r="HN71" s="108"/>
      <c r="HO71" s="108"/>
      <c r="HP71" s="108"/>
      <c r="HQ71" s="108"/>
      <c r="HR71" s="108"/>
      <c r="HS71" s="108"/>
      <c r="HT71" s="108"/>
      <c r="HU71" s="108"/>
      <c r="HV71" s="108"/>
      <c r="HW71" s="108"/>
      <c r="HX71" s="108"/>
      <c r="HY71" s="108"/>
      <c r="HZ71" s="108"/>
      <c r="IA71" s="108"/>
      <c r="IB71" s="108"/>
      <c r="IC71" s="108"/>
      <c r="ID71" s="108"/>
      <c r="IE71" s="108"/>
      <c r="IF71" s="108"/>
      <c r="IG71" s="108"/>
      <c r="IH71" s="108"/>
      <c r="II71" s="108"/>
      <c r="IJ71" s="108"/>
      <c r="IK71" s="108"/>
      <c r="IL71" s="108"/>
      <c r="IM71" s="108"/>
      <c r="IN71" s="108"/>
      <c r="IO71" s="108"/>
      <c r="IP71" s="108"/>
      <c r="IQ71" s="108"/>
      <c r="IR71" s="108"/>
      <c r="IS71" s="108"/>
      <c r="IT71" s="108"/>
      <c r="IU71" s="108"/>
      <c r="IV71" s="108"/>
    </row>
    <row r="72" spans="1:256" ht="63">
      <c r="A72" s="21">
        <v>5</v>
      </c>
      <c r="B72" s="20" t="s">
        <v>1030</v>
      </c>
      <c r="C72" s="20" t="s">
        <v>996</v>
      </c>
      <c r="D72" s="21">
        <v>2017</v>
      </c>
      <c r="E72" s="20" t="s">
        <v>850</v>
      </c>
      <c r="F72" s="43">
        <v>6.74</v>
      </c>
      <c r="G72" s="20" t="s">
        <v>1031</v>
      </c>
      <c r="H72" s="60" t="s">
        <v>993</v>
      </c>
      <c r="I72" s="60">
        <v>15</v>
      </c>
      <c r="J72" s="20" t="s">
        <v>998</v>
      </c>
      <c r="K72" s="34" t="s">
        <v>853</v>
      </c>
      <c r="L72" s="34" t="s">
        <v>874</v>
      </c>
      <c r="M72" s="17"/>
    </row>
    <row r="73" spans="1:256" ht="27" customHeight="1">
      <c r="A73" s="34"/>
      <c r="B73" s="20"/>
      <c r="C73" s="20"/>
      <c r="D73" s="34"/>
      <c r="E73" s="20"/>
      <c r="F73" s="78"/>
      <c r="G73" s="20"/>
      <c r="H73" s="21"/>
      <c r="I73" s="21"/>
      <c r="J73" s="20"/>
      <c r="K73" s="34"/>
      <c r="L73" s="34"/>
    </row>
    <row r="74" spans="1:256" ht="27" customHeight="1">
      <c r="A74" s="34"/>
      <c r="B74" s="41" t="s">
        <v>498</v>
      </c>
      <c r="C74" s="20"/>
      <c r="D74" s="21"/>
      <c r="E74" s="20"/>
      <c r="F74" s="42">
        <f>SUM(F68:F71)</f>
        <v>11158</v>
      </c>
      <c r="G74" s="20"/>
      <c r="H74" s="34"/>
      <c r="I74" s="34"/>
      <c r="J74" s="20"/>
      <c r="K74" s="21"/>
      <c r="L74" s="34"/>
    </row>
    <row r="75" spans="1:256" ht="27" customHeight="1">
      <c r="A75" s="34"/>
      <c r="B75" s="20"/>
      <c r="C75" s="20"/>
      <c r="D75" s="21"/>
      <c r="E75" s="20"/>
      <c r="F75" s="43"/>
      <c r="G75" s="20"/>
      <c r="H75" s="34"/>
      <c r="I75" s="34"/>
      <c r="J75" s="20"/>
      <c r="K75" s="21"/>
      <c r="L75" s="34"/>
    </row>
    <row r="76" spans="1:256" s="2" customFormat="1" ht="30.95" customHeight="1">
      <c r="A76" s="254" t="s">
        <v>1032</v>
      </c>
      <c r="B76" s="255"/>
      <c r="C76" s="255"/>
      <c r="D76" s="254"/>
      <c r="E76" s="255"/>
      <c r="F76" s="254"/>
      <c r="G76" s="255"/>
      <c r="H76" s="254"/>
      <c r="I76" s="254"/>
      <c r="J76" s="255"/>
      <c r="K76" s="254"/>
      <c r="L76" s="254"/>
      <c r="M76" s="66"/>
    </row>
    <row r="77" spans="1:256" ht="47.25">
      <c r="A77" s="21">
        <v>1</v>
      </c>
      <c r="B77" s="20" t="s">
        <v>1033</v>
      </c>
      <c r="C77" s="20" t="s">
        <v>1034</v>
      </c>
      <c r="D77" s="21" t="s">
        <v>1035</v>
      </c>
      <c r="E77" s="20" t="s">
        <v>949</v>
      </c>
      <c r="F77" s="43">
        <v>350</v>
      </c>
      <c r="G77" s="20" t="s">
        <v>1036</v>
      </c>
      <c r="H77" s="21" t="s">
        <v>993</v>
      </c>
      <c r="I77" s="21">
        <v>120</v>
      </c>
      <c r="J77" s="20" t="s">
        <v>1037</v>
      </c>
      <c r="K77" s="24" t="s">
        <v>847</v>
      </c>
      <c r="L77" s="34" t="s">
        <v>848</v>
      </c>
    </row>
    <row r="78" spans="1:256" s="4" customFormat="1" ht="141.75">
      <c r="A78" s="34">
        <v>2</v>
      </c>
      <c r="B78" s="20" t="s">
        <v>1038</v>
      </c>
      <c r="C78" s="20" t="s">
        <v>940</v>
      </c>
      <c r="D78" s="21" t="s">
        <v>518</v>
      </c>
      <c r="E78" s="20" t="s">
        <v>949</v>
      </c>
      <c r="F78" s="22">
        <v>10</v>
      </c>
      <c r="G78" s="20" t="s">
        <v>1039</v>
      </c>
      <c r="H78" s="21" t="s">
        <v>1040</v>
      </c>
      <c r="I78" s="21">
        <v>45</v>
      </c>
      <c r="J78" s="20" t="s">
        <v>1041</v>
      </c>
      <c r="K78" s="34" t="s">
        <v>847</v>
      </c>
      <c r="L78" s="34" t="s">
        <v>848</v>
      </c>
      <c r="M78" s="68"/>
    </row>
    <row r="79" spans="1:256" s="4" customFormat="1" ht="63">
      <c r="A79" s="34">
        <v>3</v>
      </c>
      <c r="B79" s="20" t="s">
        <v>1042</v>
      </c>
      <c r="C79" s="20" t="s">
        <v>978</v>
      </c>
      <c r="D79" s="21" t="s">
        <v>58</v>
      </c>
      <c r="E79" s="20" t="s">
        <v>850</v>
      </c>
      <c r="F79" s="22">
        <v>505.7</v>
      </c>
      <c r="G79" s="20" t="s">
        <v>1043</v>
      </c>
      <c r="H79" s="21" t="s">
        <v>900</v>
      </c>
      <c r="I79" s="21">
        <v>48</v>
      </c>
      <c r="J79" s="20" t="s">
        <v>1044</v>
      </c>
      <c r="K79" s="53" t="s">
        <v>853</v>
      </c>
      <c r="L79" s="34" t="s">
        <v>874</v>
      </c>
      <c r="M79" s="68"/>
    </row>
    <row r="80" spans="1:256" s="4" customFormat="1" ht="78.75">
      <c r="A80" s="34">
        <v>4</v>
      </c>
      <c r="B80" s="20" t="s">
        <v>1045</v>
      </c>
      <c r="C80" s="20" t="s">
        <v>978</v>
      </c>
      <c r="D80" s="21">
        <v>2017</v>
      </c>
      <c r="E80" s="20" t="s">
        <v>850</v>
      </c>
      <c r="F80" s="22">
        <v>815</v>
      </c>
      <c r="G80" s="20" t="s">
        <v>1046</v>
      </c>
      <c r="H80" s="21" t="s">
        <v>900</v>
      </c>
      <c r="I80" s="21">
        <v>74</v>
      </c>
      <c r="J80" s="20" t="s">
        <v>1047</v>
      </c>
      <c r="K80" s="53" t="s">
        <v>853</v>
      </c>
      <c r="L80" s="34" t="s">
        <v>874</v>
      </c>
      <c r="M80" s="68"/>
    </row>
    <row r="81" spans="1:13" s="8" customFormat="1" ht="63">
      <c r="A81" s="34">
        <v>5</v>
      </c>
      <c r="B81" s="20" t="s">
        <v>1048</v>
      </c>
      <c r="C81" s="20" t="s">
        <v>1049</v>
      </c>
      <c r="D81" s="34" t="s">
        <v>675</v>
      </c>
      <c r="E81" s="20" t="s">
        <v>850</v>
      </c>
      <c r="F81" s="79">
        <v>70</v>
      </c>
      <c r="G81" s="20" t="s">
        <v>1050</v>
      </c>
      <c r="H81" s="21" t="s">
        <v>1051</v>
      </c>
      <c r="I81" s="34">
        <v>30</v>
      </c>
      <c r="J81" s="20" t="s">
        <v>1052</v>
      </c>
      <c r="K81" s="34" t="s">
        <v>853</v>
      </c>
      <c r="L81" s="34" t="s">
        <v>874</v>
      </c>
      <c r="M81" s="109"/>
    </row>
    <row r="82" spans="1:13" s="8" customFormat="1" ht="63">
      <c r="A82" s="34">
        <v>6</v>
      </c>
      <c r="B82" s="20" t="s">
        <v>1053</v>
      </c>
      <c r="C82" s="20" t="s">
        <v>1054</v>
      </c>
      <c r="D82" s="34">
        <v>2017</v>
      </c>
      <c r="E82" s="20" t="s">
        <v>949</v>
      </c>
      <c r="F82" s="61">
        <v>32.299999999999997</v>
      </c>
      <c r="G82" s="20" t="s">
        <v>1055</v>
      </c>
      <c r="H82" s="207" t="s">
        <v>1040</v>
      </c>
      <c r="I82" s="21">
        <v>90</v>
      </c>
      <c r="J82" s="20" t="s">
        <v>1056</v>
      </c>
      <c r="K82" s="34" t="s">
        <v>847</v>
      </c>
      <c r="L82" s="34" t="s">
        <v>854</v>
      </c>
      <c r="M82" s="109"/>
    </row>
    <row r="83" spans="1:13" s="8" customFormat="1" ht="27" customHeight="1">
      <c r="A83" s="34"/>
      <c r="B83" s="20"/>
      <c r="C83" s="20"/>
      <c r="D83" s="34"/>
      <c r="E83" s="20"/>
      <c r="F83" s="79"/>
      <c r="G83" s="20"/>
      <c r="H83" s="21"/>
      <c r="I83" s="34"/>
      <c r="J83" s="20"/>
      <c r="K83" s="34"/>
      <c r="L83" s="34"/>
      <c r="M83" s="109"/>
    </row>
    <row r="84" spans="1:13" ht="27" customHeight="1">
      <c r="A84" s="34"/>
      <c r="B84" s="46" t="s">
        <v>498</v>
      </c>
      <c r="C84" s="69"/>
      <c r="D84" s="34"/>
      <c r="E84" s="69"/>
      <c r="F84" s="49">
        <f>SUM(F77:F81)</f>
        <v>1750.7</v>
      </c>
      <c r="G84" s="20"/>
      <c r="H84" s="21"/>
      <c r="I84" s="21"/>
      <c r="J84" s="69"/>
      <c r="K84" s="34"/>
      <c r="L84" s="34"/>
    </row>
    <row r="85" spans="1:13" ht="27" customHeight="1">
      <c r="A85" s="34"/>
      <c r="B85" s="46"/>
      <c r="C85" s="69"/>
      <c r="D85" s="34"/>
      <c r="E85" s="69"/>
      <c r="F85" s="49"/>
      <c r="G85" s="20"/>
      <c r="H85" s="21"/>
      <c r="I85" s="21"/>
      <c r="J85" s="69"/>
      <c r="K85" s="34"/>
      <c r="L85" s="34"/>
    </row>
    <row r="86" spans="1:13" s="2" customFormat="1" ht="32.1" customHeight="1">
      <c r="A86" s="254" t="s">
        <v>1057</v>
      </c>
      <c r="B86" s="255"/>
      <c r="C86" s="255"/>
      <c r="D86" s="254"/>
      <c r="E86" s="255"/>
      <c r="F86" s="254"/>
      <c r="G86" s="255"/>
      <c r="H86" s="254"/>
      <c r="I86" s="254"/>
      <c r="J86" s="255"/>
      <c r="K86" s="254"/>
      <c r="L86" s="254"/>
      <c r="M86" s="66"/>
    </row>
    <row r="87" spans="1:13" ht="189">
      <c r="A87" s="34">
        <v>1</v>
      </c>
      <c r="B87" s="20" t="s">
        <v>1058</v>
      </c>
      <c r="C87" s="20" t="s">
        <v>1049</v>
      </c>
      <c r="D87" s="34" t="s">
        <v>675</v>
      </c>
      <c r="E87" s="20" t="s">
        <v>850</v>
      </c>
      <c r="F87" s="78">
        <v>45</v>
      </c>
      <c r="G87" s="20" t="s">
        <v>1059</v>
      </c>
      <c r="H87" s="21" t="s">
        <v>1060</v>
      </c>
      <c r="I87" s="21">
        <v>62</v>
      </c>
      <c r="J87" s="69" t="s">
        <v>1061</v>
      </c>
      <c r="K87" s="34" t="s">
        <v>1062</v>
      </c>
      <c r="L87" s="34" t="s">
        <v>874</v>
      </c>
    </row>
    <row r="88" spans="1:13" s="7" customFormat="1" ht="47.25">
      <c r="A88" s="24">
        <v>2</v>
      </c>
      <c r="B88" s="39" t="s">
        <v>1063</v>
      </c>
      <c r="C88" s="23" t="s">
        <v>1049</v>
      </c>
      <c r="D88" s="24" t="s">
        <v>675</v>
      </c>
      <c r="E88" s="23" t="s">
        <v>1064</v>
      </c>
      <c r="F88" s="25">
        <v>45</v>
      </c>
      <c r="G88" s="23" t="s">
        <v>1065</v>
      </c>
      <c r="H88" s="53" t="s">
        <v>1066</v>
      </c>
      <c r="I88" s="24">
        <v>80</v>
      </c>
      <c r="J88" s="23" t="s">
        <v>1067</v>
      </c>
      <c r="K88" s="56" t="s">
        <v>1062</v>
      </c>
      <c r="L88" s="54" t="s">
        <v>874</v>
      </c>
    </row>
    <row r="89" spans="1:13" s="7" customFormat="1" ht="27" customHeight="1">
      <c r="A89" s="80"/>
      <c r="B89" s="81"/>
      <c r="C89" s="26"/>
      <c r="D89" s="56"/>
      <c r="E89" s="26"/>
      <c r="F89" s="82"/>
      <c r="G89" s="26"/>
      <c r="H89" s="54"/>
      <c r="I89" s="56"/>
      <c r="J89" s="26"/>
      <c r="K89" s="56"/>
      <c r="L89" s="54"/>
    </row>
    <row r="90" spans="1:13" ht="27" customHeight="1">
      <c r="A90" s="83"/>
      <c r="B90" s="46" t="s">
        <v>498</v>
      </c>
      <c r="C90" s="69"/>
      <c r="D90" s="34"/>
      <c r="E90" s="69"/>
      <c r="F90" s="49">
        <f>F87+F88</f>
        <v>90</v>
      </c>
      <c r="G90" s="20"/>
      <c r="H90" s="21"/>
      <c r="I90" s="21"/>
      <c r="J90" s="69"/>
      <c r="K90" s="34"/>
      <c r="L90" s="34"/>
    </row>
    <row r="91" spans="1:13" s="3" customFormat="1" ht="27" customHeight="1">
      <c r="A91" s="83"/>
      <c r="B91" s="46"/>
      <c r="C91" s="69"/>
      <c r="D91" s="34"/>
      <c r="E91" s="69"/>
      <c r="F91" s="49"/>
      <c r="G91" s="20"/>
      <c r="H91" s="21"/>
      <c r="I91" s="21"/>
      <c r="J91" s="69"/>
      <c r="K91" s="34"/>
      <c r="L91" s="34"/>
      <c r="M91" s="16"/>
    </row>
    <row r="92" spans="1:13" s="2" customFormat="1" ht="33.950000000000003" customHeight="1">
      <c r="A92" s="262" t="s">
        <v>1068</v>
      </c>
      <c r="B92" s="263"/>
      <c r="C92" s="263"/>
      <c r="D92" s="264"/>
      <c r="E92" s="263"/>
      <c r="F92" s="264"/>
      <c r="G92" s="263"/>
      <c r="H92" s="264"/>
      <c r="I92" s="264"/>
      <c r="J92" s="263"/>
      <c r="K92" s="264"/>
      <c r="L92" s="265"/>
      <c r="M92" s="66"/>
    </row>
    <row r="93" spans="1:13" ht="94.5">
      <c r="A93" s="24">
        <v>1</v>
      </c>
      <c r="B93" s="23" t="s">
        <v>1069</v>
      </c>
      <c r="C93" s="23" t="s">
        <v>1070</v>
      </c>
      <c r="D93" s="24" t="s">
        <v>784</v>
      </c>
      <c r="E93" s="20" t="s">
        <v>850</v>
      </c>
      <c r="F93" s="84">
        <v>30.4</v>
      </c>
      <c r="G93" s="23" t="s">
        <v>1071</v>
      </c>
      <c r="H93" s="24" t="s">
        <v>1040</v>
      </c>
      <c r="I93" s="53" t="s">
        <v>17</v>
      </c>
      <c r="J93" s="110" t="s">
        <v>1072</v>
      </c>
      <c r="K93" s="111" t="s">
        <v>847</v>
      </c>
      <c r="L93" s="34" t="s">
        <v>874</v>
      </c>
    </row>
    <row r="94" spans="1:13" ht="27" customHeight="1">
      <c r="A94" s="24"/>
      <c r="B94" s="23"/>
      <c r="C94" s="23"/>
      <c r="D94" s="24"/>
      <c r="E94" s="20"/>
      <c r="F94" s="84"/>
      <c r="G94" s="23"/>
      <c r="H94" s="24"/>
      <c r="I94" s="53"/>
      <c r="J94" s="110"/>
      <c r="K94" s="111"/>
      <c r="L94" s="34"/>
    </row>
    <row r="95" spans="1:13" ht="27" customHeight="1">
      <c r="A95" s="34"/>
      <c r="B95" s="85" t="s">
        <v>498</v>
      </c>
      <c r="C95" s="86"/>
      <c r="D95" s="87"/>
      <c r="E95" s="86"/>
      <c r="F95" s="88">
        <f>F93</f>
        <v>30.4</v>
      </c>
      <c r="G95" s="86"/>
      <c r="H95" s="87"/>
      <c r="I95" s="87"/>
      <c r="J95" s="86"/>
      <c r="K95" s="34"/>
      <c r="L95" s="34"/>
    </row>
    <row r="96" spans="1:13" ht="27" customHeight="1">
      <c r="A96" s="34"/>
      <c r="B96" s="46"/>
      <c r="C96" s="69"/>
      <c r="D96" s="34"/>
      <c r="E96" s="69"/>
      <c r="F96" s="49"/>
      <c r="G96" s="20"/>
      <c r="H96" s="21"/>
      <c r="I96" s="21"/>
      <c r="J96" s="69"/>
      <c r="K96" s="34"/>
      <c r="L96" s="34"/>
    </row>
    <row r="97" spans="1:13" ht="35.1" customHeight="1">
      <c r="A97" s="254" t="s">
        <v>1073</v>
      </c>
      <c r="B97" s="255"/>
      <c r="C97" s="255"/>
      <c r="D97" s="254"/>
      <c r="E97" s="255"/>
      <c r="F97" s="254"/>
      <c r="G97" s="255"/>
      <c r="H97" s="254"/>
      <c r="I97" s="254"/>
      <c r="J97" s="255"/>
      <c r="K97" s="254"/>
      <c r="L97" s="254"/>
    </row>
    <row r="98" spans="1:13" ht="173.25">
      <c r="A98" s="34">
        <v>1</v>
      </c>
      <c r="B98" s="20" t="s">
        <v>1074</v>
      </c>
      <c r="C98" s="20" t="s">
        <v>1075</v>
      </c>
      <c r="D98" s="89" t="s">
        <v>750</v>
      </c>
      <c r="E98" s="20" t="s">
        <v>949</v>
      </c>
      <c r="F98" s="35">
        <v>300</v>
      </c>
      <c r="G98" s="20" t="s">
        <v>1076</v>
      </c>
      <c r="H98" s="21" t="s">
        <v>1077</v>
      </c>
      <c r="I98" s="112">
        <v>60</v>
      </c>
      <c r="J98" s="69" t="s">
        <v>1078</v>
      </c>
      <c r="K98" s="24" t="s">
        <v>847</v>
      </c>
      <c r="L98" s="34" t="s">
        <v>854</v>
      </c>
    </row>
    <row r="99" spans="1:13" s="6" customFormat="1" ht="140.1" customHeight="1">
      <c r="A99" s="53">
        <v>2</v>
      </c>
      <c r="B99" s="26" t="s">
        <v>1079</v>
      </c>
      <c r="C99" s="90" t="s">
        <v>17</v>
      </c>
      <c r="D99" s="54" t="s">
        <v>991</v>
      </c>
      <c r="E99" s="20" t="s">
        <v>850</v>
      </c>
      <c r="F99" s="55">
        <v>788</v>
      </c>
      <c r="G99" s="26" t="s">
        <v>1080</v>
      </c>
      <c r="H99" s="208" t="s">
        <v>1081</v>
      </c>
      <c r="I99" s="54">
        <v>56</v>
      </c>
      <c r="J99" s="26" t="s">
        <v>1082</v>
      </c>
      <c r="K99" s="54" t="s">
        <v>853</v>
      </c>
      <c r="L99" s="54" t="s">
        <v>854</v>
      </c>
    </row>
    <row r="100" spans="1:13" s="6" customFormat="1" ht="63">
      <c r="A100" s="53">
        <v>3</v>
      </c>
      <c r="B100" s="26" t="s">
        <v>1083</v>
      </c>
      <c r="C100" s="26" t="s">
        <v>1084</v>
      </c>
      <c r="D100" s="54" t="s">
        <v>891</v>
      </c>
      <c r="E100" s="20" t="s">
        <v>850</v>
      </c>
      <c r="F100" s="55">
        <v>556</v>
      </c>
      <c r="G100" s="26" t="s">
        <v>1085</v>
      </c>
      <c r="H100" s="208" t="s">
        <v>1086</v>
      </c>
      <c r="I100" s="54">
        <v>75</v>
      </c>
      <c r="J100" s="26" t="s">
        <v>1087</v>
      </c>
      <c r="K100" s="54" t="s">
        <v>853</v>
      </c>
      <c r="L100" s="54" t="s">
        <v>854</v>
      </c>
    </row>
    <row r="101" spans="1:13" s="9" customFormat="1" ht="63">
      <c r="A101" s="53">
        <v>4</v>
      </c>
      <c r="B101" s="23" t="s">
        <v>1088</v>
      </c>
      <c r="C101" s="23" t="s">
        <v>1089</v>
      </c>
      <c r="D101" s="53">
        <v>2017</v>
      </c>
      <c r="E101" s="20" t="s">
        <v>850</v>
      </c>
      <c r="F101" s="52">
        <v>20</v>
      </c>
      <c r="G101" s="23" t="s">
        <v>1090</v>
      </c>
      <c r="H101" s="209" t="s">
        <v>1091</v>
      </c>
      <c r="I101" s="53">
        <v>25</v>
      </c>
      <c r="J101" s="23" t="s">
        <v>1092</v>
      </c>
      <c r="K101" s="53" t="s">
        <v>853</v>
      </c>
      <c r="L101" s="53" t="s">
        <v>874</v>
      </c>
    </row>
    <row r="102" spans="1:13" s="9" customFormat="1" ht="63">
      <c r="A102" s="53">
        <v>5</v>
      </c>
      <c r="B102" s="23" t="s">
        <v>1093</v>
      </c>
      <c r="C102" s="23" t="s">
        <v>1089</v>
      </c>
      <c r="D102" s="53" t="s">
        <v>784</v>
      </c>
      <c r="E102" s="20" t="s">
        <v>850</v>
      </c>
      <c r="F102" s="52">
        <v>50</v>
      </c>
      <c r="G102" s="23" t="s">
        <v>1094</v>
      </c>
      <c r="H102" s="209" t="s">
        <v>1091</v>
      </c>
      <c r="I102" s="53">
        <v>20</v>
      </c>
      <c r="J102" s="23" t="s">
        <v>1092</v>
      </c>
      <c r="K102" s="53" t="s">
        <v>853</v>
      </c>
      <c r="L102" s="53" t="s">
        <v>874</v>
      </c>
    </row>
    <row r="103" spans="1:13" s="6" customFormat="1" ht="27" customHeight="1">
      <c r="A103" s="53"/>
      <c r="B103" s="26"/>
      <c r="C103" s="26"/>
      <c r="D103" s="54"/>
      <c r="E103" s="26"/>
      <c r="F103" s="55"/>
      <c r="G103" s="26"/>
      <c r="H103" s="54"/>
      <c r="I103" s="54"/>
      <c r="J103" s="26"/>
      <c r="K103" s="54"/>
      <c r="L103" s="54"/>
    </row>
    <row r="104" spans="1:13" ht="27" customHeight="1">
      <c r="A104" s="45"/>
      <c r="B104" s="46" t="s">
        <v>498</v>
      </c>
      <c r="C104" s="46"/>
      <c r="D104" s="45"/>
      <c r="E104" s="46"/>
      <c r="F104" s="91">
        <f>SUM(F98:F102)</f>
        <v>1714</v>
      </c>
      <c r="G104" s="46"/>
      <c r="H104" s="45"/>
      <c r="I104" s="34"/>
      <c r="J104" s="69"/>
      <c r="K104" s="34"/>
      <c r="L104" s="34"/>
    </row>
    <row r="105" spans="1:13" ht="27" customHeight="1">
      <c r="A105" s="45"/>
      <c r="B105" s="46"/>
      <c r="C105" s="46"/>
      <c r="D105" s="45"/>
      <c r="E105" s="46"/>
      <c r="F105" s="91"/>
      <c r="G105" s="46"/>
      <c r="H105" s="45"/>
      <c r="I105" s="34"/>
      <c r="J105" s="69"/>
      <c r="K105" s="34"/>
      <c r="L105" s="34"/>
    </row>
    <row r="106" spans="1:13" s="2" customFormat="1" ht="30.95" customHeight="1">
      <c r="A106" s="254" t="s">
        <v>1095</v>
      </c>
      <c r="B106" s="255"/>
      <c r="C106" s="255"/>
      <c r="D106" s="254"/>
      <c r="E106" s="255"/>
      <c r="F106" s="254"/>
      <c r="G106" s="255"/>
      <c r="H106" s="254"/>
      <c r="I106" s="254"/>
      <c r="J106" s="255"/>
      <c r="K106" s="254"/>
      <c r="L106" s="254"/>
      <c r="M106" s="66"/>
    </row>
    <row r="107" spans="1:13" ht="63">
      <c r="A107" s="34">
        <v>1</v>
      </c>
      <c r="B107" s="20" t="s">
        <v>1096</v>
      </c>
      <c r="C107" s="20" t="s">
        <v>69</v>
      </c>
      <c r="D107" s="21" t="s">
        <v>675</v>
      </c>
      <c r="E107" s="20" t="s">
        <v>850</v>
      </c>
      <c r="F107" s="43">
        <v>300</v>
      </c>
      <c r="G107" s="20" t="s">
        <v>1097</v>
      </c>
      <c r="H107" s="21" t="s">
        <v>1098</v>
      </c>
      <c r="I107" s="21">
        <v>88</v>
      </c>
      <c r="J107" s="20" t="s">
        <v>1099</v>
      </c>
      <c r="K107" s="24" t="s">
        <v>853</v>
      </c>
      <c r="L107" s="34" t="s">
        <v>848</v>
      </c>
    </row>
    <row r="108" spans="1:13" ht="189">
      <c r="A108" s="21">
        <v>2</v>
      </c>
      <c r="B108" s="20" t="s">
        <v>1100</v>
      </c>
      <c r="C108" s="20" t="s">
        <v>1101</v>
      </c>
      <c r="D108" s="21" t="s">
        <v>1035</v>
      </c>
      <c r="E108" s="20" t="s">
        <v>949</v>
      </c>
      <c r="F108" s="92">
        <v>20270</v>
      </c>
      <c r="G108" s="20" t="s">
        <v>1102</v>
      </c>
      <c r="H108" s="21" t="s">
        <v>1103</v>
      </c>
      <c r="I108" s="21">
        <v>665</v>
      </c>
      <c r="J108" s="20" t="s">
        <v>1104</v>
      </c>
      <c r="K108" s="24" t="s">
        <v>847</v>
      </c>
      <c r="L108" s="34" t="s">
        <v>1105</v>
      </c>
    </row>
    <row r="109" spans="1:13" ht="78.75">
      <c r="A109" s="21">
        <v>3</v>
      </c>
      <c r="B109" s="20" t="s">
        <v>1106</v>
      </c>
      <c r="C109" s="20" t="s">
        <v>25</v>
      </c>
      <c r="D109" s="21" t="s">
        <v>610</v>
      </c>
      <c r="E109" s="20" t="s">
        <v>850</v>
      </c>
      <c r="F109" s="43">
        <v>4370</v>
      </c>
      <c r="G109" s="20" t="s">
        <v>1107</v>
      </c>
      <c r="H109" s="21" t="s">
        <v>993</v>
      </c>
      <c r="I109" s="21">
        <v>47</v>
      </c>
      <c r="J109" s="20" t="s">
        <v>1108</v>
      </c>
      <c r="K109" s="24" t="s">
        <v>853</v>
      </c>
      <c r="L109" s="34" t="s">
        <v>854</v>
      </c>
    </row>
    <row r="110" spans="1:13" ht="63">
      <c r="A110" s="21">
        <f>A109+1</f>
        <v>4</v>
      </c>
      <c r="B110" s="20" t="s">
        <v>1109</v>
      </c>
      <c r="C110" s="20" t="s">
        <v>1110</v>
      </c>
      <c r="D110" s="21" t="s">
        <v>1111</v>
      </c>
      <c r="E110" s="20" t="s">
        <v>850</v>
      </c>
      <c r="F110" s="43">
        <v>8763</v>
      </c>
      <c r="G110" s="20" t="s">
        <v>1112</v>
      </c>
      <c r="H110" s="207" t="s">
        <v>993</v>
      </c>
      <c r="I110" s="21">
        <v>119</v>
      </c>
      <c r="J110" s="20" t="s">
        <v>1113</v>
      </c>
      <c r="K110" s="24" t="s">
        <v>853</v>
      </c>
      <c r="L110" s="34" t="s">
        <v>854</v>
      </c>
    </row>
    <row r="111" spans="1:13" ht="63">
      <c r="A111" s="21">
        <f>A110+1</f>
        <v>5</v>
      </c>
      <c r="B111" s="20" t="s">
        <v>1109</v>
      </c>
      <c r="C111" s="20" t="s">
        <v>1114</v>
      </c>
      <c r="D111" s="21" t="s">
        <v>1115</v>
      </c>
      <c r="E111" s="20" t="s">
        <v>850</v>
      </c>
      <c r="F111" s="43">
        <v>35500</v>
      </c>
      <c r="G111" s="20" t="s">
        <v>1116</v>
      </c>
      <c r="H111" s="207" t="s">
        <v>1117</v>
      </c>
      <c r="I111" s="21" t="s">
        <v>17</v>
      </c>
      <c r="J111" s="20" t="s">
        <v>1118</v>
      </c>
      <c r="K111" s="24" t="s">
        <v>853</v>
      </c>
      <c r="L111" s="34" t="s">
        <v>854</v>
      </c>
    </row>
    <row r="112" spans="1:13" ht="63">
      <c r="A112" s="21">
        <v>6</v>
      </c>
      <c r="B112" s="20" t="s">
        <v>1119</v>
      </c>
      <c r="C112" s="20" t="s">
        <v>553</v>
      </c>
      <c r="D112" s="34" t="s">
        <v>891</v>
      </c>
      <c r="E112" s="20" t="s">
        <v>850</v>
      </c>
      <c r="F112" s="93">
        <v>1000</v>
      </c>
      <c r="G112" s="26" t="s">
        <v>1120</v>
      </c>
      <c r="H112" s="21" t="s">
        <v>1121</v>
      </c>
      <c r="I112" s="34">
        <v>120</v>
      </c>
      <c r="J112" s="20" t="s">
        <v>1122</v>
      </c>
      <c r="K112" s="34" t="s">
        <v>847</v>
      </c>
      <c r="L112" s="34" t="s">
        <v>854</v>
      </c>
    </row>
    <row r="113" spans="1:13" ht="94.5">
      <c r="A113" s="21">
        <v>7</v>
      </c>
      <c r="B113" s="33" t="s">
        <v>1123</v>
      </c>
      <c r="C113" s="20" t="s">
        <v>1124</v>
      </c>
      <c r="D113" s="21" t="s">
        <v>675</v>
      </c>
      <c r="E113" s="20" t="s">
        <v>892</v>
      </c>
      <c r="F113" s="43">
        <v>660</v>
      </c>
      <c r="G113" s="26" t="s">
        <v>1125</v>
      </c>
      <c r="H113" s="207" t="s">
        <v>872</v>
      </c>
      <c r="I113" s="59">
        <v>65</v>
      </c>
      <c r="J113" s="20" t="s">
        <v>1126</v>
      </c>
      <c r="K113" s="24" t="s">
        <v>853</v>
      </c>
      <c r="L113" s="113" t="s">
        <v>854</v>
      </c>
    </row>
    <row r="114" spans="1:13" ht="63">
      <c r="A114" s="21">
        <v>8</v>
      </c>
      <c r="B114" s="20" t="s">
        <v>1127</v>
      </c>
      <c r="C114" s="20" t="s">
        <v>1128</v>
      </c>
      <c r="D114" s="21" t="s">
        <v>260</v>
      </c>
      <c r="E114" s="20" t="s">
        <v>850</v>
      </c>
      <c r="F114" s="22">
        <v>3500</v>
      </c>
      <c r="G114" s="20" t="s">
        <v>1129</v>
      </c>
      <c r="H114" s="21" t="s">
        <v>993</v>
      </c>
      <c r="I114" s="21">
        <v>600</v>
      </c>
      <c r="J114" s="20" t="s">
        <v>1130</v>
      </c>
      <c r="K114" s="34" t="s">
        <v>853</v>
      </c>
      <c r="L114" s="114" t="s">
        <v>874</v>
      </c>
    </row>
    <row r="115" spans="1:13" s="10" customFormat="1" ht="189">
      <c r="A115" s="70">
        <v>9</v>
      </c>
      <c r="B115" s="94" t="s">
        <v>1131</v>
      </c>
      <c r="C115" s="94" t="s">
        <v>1132</v>
      </c>
      <c r="D115" s="95" t="s">
        <v>89</v>
      </c>
      <c r="E115" s="20" t="s">
        <v>949</v>
      </c>
      <c r="F115" s="96">
        <v>10700</v>
      </c>
      <c r="G115" s="94" t="s">
        <v>1133</v>
      </c>
      <c r="H115" s="97" t="s">
        <v>956</v>
      </c>
      <c r="I115" s="95">
        <v>53</v>
      </c>
      <c r="J115" s="115" t="s">
        <v>1134</v>
      </c>
      <c r="K115" s="210" t="s">
        <v>847</v>
      </c>
      <c r="L115" s="95" t="s">
        <v>854</v>
      </c>
    </row>
    <row r="116" spans="1:13" s="7" customFormat="1" ht="252">
      <c r="A116" s="24">
        <v>10</v>
      </c>
      <c r="B116" s="26" t="s">
        <v>1135</v>
      </c>
      <c r="C116" s="26" t="s">
        <v>773</v>
      </c>
      <c r="D116" s="56" t="s">
        <v>518</v>
      </c>
      <c r="E116" s="20" t="s">
        <v>850</v>
      </c>
      <c r="F116" s="96">
        <v>2500</v>
      </c>
      <c r="G116" s="26" t="s">
        <v>1136</v>
      </c>
      <c r="H116" s="54" t="s">
        <v>1137</v>
      </c>
      <c r="I116" s="56" t="s">
        <v>1138</v>
      </c>
      <c r="J116" s="81" t="s">
        <v>1139</v>
      </c>
      <c r="K116" s="211" t="s">
        <v>847</v>
      </c>
      <c r="L116" s="56" t="s">
        <v>874</v>
      </c>
    </row>
    <row r="117" spans="1:13" s="7" customFormat="1" ht="63">
      <c r="A117" s="24">
        <v>11</v>
      </c>
      <c r="B117" s="26" t="s">
        <v>1140</v>
      </c>
      <c r="C117" s="26" t="s">
        <v>792</v>
      </c>
      <c r="D117" s="56" t="s">
        <v>675</v>
      </c>
      <c r="E117" s="20" t="s">
        <v>850</v>
      </c>
      <c r="F117" s="96">
        <v>5</v>
      </c>
      <c r="G117" s="26" t="s">
        <v>1141</v>
      </c>
      <c r="H117" s="54" t="s">
        <v>900</v>
      </c>
      <c r="I117" s="56">
        <v>3</v>
      </c>
      <c r="J117" s="81" t="s">
        <v>1142</v>
      </c>
      <c r="K117" s="211" t="s">
        <v>853</v>
      </c>
      <c r="L117" s="56" t="s">
        <v>854</v>
      </c>
    </row>
    <row r="118" spans="1:13" s="7" customFormat="1" ht="315">
      <c r="A118" s="24">
        <v>12</v>
      </c>
      <c r="B118" s="26" t="s">
        <v>1143</v>
      </c>
      <c r="C118" s="26" t="s">
        <v>69</v>
      </c>
      <c r="D118" s="56" t="s">
        <v>518</v>
      </c>
      <c r="E118" s="20" t="s">
        <v>850</v>
      </c>
      <c r="F118" s="96">
        <v>840</v>
      </c>
      <c r="G118" s="26" t="s">
        <v>1144</v>
      </c>
      <c r="H118" s="54" t="s">
        <v>1145</v>
      </c>
      <c r="I118" s="56">
        <v>43</v>
      </c>
      <c r="J118" s="26" t="s">
        <v>1146</v>
      </c>
      <c r="K118" s="56" t="s">
        <v>1062</v>
      </c>
      <c r="L118" s="56" t="s">
        <v>874</v>
      </c>
    </row>
    <row r="119" spans="1:13" s="11" customFormat="1" ht="47.25">
      <c r="A119" s="24">
        <v>13</v>
      </c>
      <c r="B119" s="20" t="s">
        <v>1147</v>
      </c>
      <c r="C119" s="20" t="s">
        <v>1148</v>
      </c>
      <c r="D119" s="34" t="s">
        <v>675</v>
      </c>
      <c r="E119" s="20" t="s">
        <v>949</v>
      </c>
      <c r="F119" s="98">
        <v>5</v>
      </c>
      <c r="G119" s="20" t="s">
        <v>1149</v>
      </c>
      <c r="H119" s="207" t="s">
        <v>872</v>
      </c>
      <c r="I119" s="21">
        <v>2</v>
      </c>
      <c r="J119" s="20" t="s">
        <v>1150</v>
      </c>
      <c r="K119" s="207" t="s">
        <v>847</v>
      </c>
      <c r="L119" s="34" t="s">
        <v>854</v>
      </c>
    </row>
    <row r="120" spans="1:13" s="11" customFormat="1" ht="63">
      <c r="A120" s="24">
        <v>14</v>
      </c>
      <c r="B120" s="23" t="s">
        <v>1151</v>
      </c>
      <c r="C120" s="23" t="s">
        <v>1089</v>
      </c>
      <c r="D120" s="24">
        <v>2019</v>
      </c>
      <c r="E120" s="20" t="s">
        <v>850</v>
      </c>
      <c r="F120" s="99">
        <v>15</v>
      </c>
      <c r="G120" s="23" t="s">
        <v>1152</v>
      </c>
      <c r="H120" s="53" t="s">
        <v>1153</v>
      </c>
      <c r="I120" s="24">
        <v>25</v>
      </c>
      <c r="J120" s="23" t="s">
        <v>1092</v>
      </c>
      <c r="K120" s="24" t="s">
        <v>853</v>
      </c>
      <c r="L120" s="24" t="s">
        <v>874</v>
      </c>
    </row>
    <row r="121" spans="1:13" s="7" customFormat="1" ht="47.25">
      <c r="A121" s="24">
        <v>15</v>
      </c>
      <c r="B121" s="23" t="s">
        <v>1154</v>
      </c>
      <c r="C121" s="23" t="s">
        <v>1155</v>
      </c>
      <c r="D121" s="24" t="s">
        <v>77</v>
      </c>
      <c r="E121" s="20" t="s">
        <v>949</v>
      </c>
      <c r="F121" s="99">
        <v>36</v>
      </c>
      <c r="G121" s="23" t="s">
        <v>1156</v>
      </c>
      <c r="H121" s="53" t="s">
        <v>1153</v>
      </c>
      <c r="I121" s="24">
        <v>36</v>
      </c>
      <c r="J121" s="23" t="s">
        <v>1157</v>
      </c>
      <c r="K121" s="207" t="s">
        <v>847</v>
      </c>
      <c r="L121" s="24" t="s">
        <v>874</v>
      </c>
    </row>
    <row r="122" spans="1:13" s="7" customFormat="1" ht="27" customHeight="1">
      <c r="A122" s="24"/>
      <c r="B122" s="100"/>
      <c r="C122" s="100"/>
      <c r="D122" s="101"/>
      <c r="E122" s="100"/>
      <c r="F122" s="102"/>
      <c r="G122" s="100"/>
      <c r="H122" s="103"/>
      <c r="I122" s="101"/>
      <c r="J122" s="100"/>
      <c r="K122" s="103"/>
      <c r="L122" s="101"/>
    </row>
    <row r="123" spans="1:13" ht="27" customHeight="1">
      <c r="A123" s="34"/>
      <c r="B123" s="46" t="s">
        <v>498</v>
      </c>
      <c r="C123" s="69"/>
      <c r="D123" s="34"/>
      <c r="E123" s="69"/>
      <c r="F123" s="91">
        <f>SUM(F107:F121)</f>
        <v>88464</v>
      </c>
      <c r="G123" s="69"/>
      <c r="H123" s="34"/>
      <c r="I123" s="34"/>
      <c r="J123" s="69"/>
      <c r="K123" s="34"/>
      <c r="L123" s="34"/>
    </row>
    <row r="124" spans="1:13" ht="27" customHeight="1">
      <c r="A124" s="21"/>
      <c r="B124" s="20"/>
      <c r="C124" s="20"/>
      <c r="D124" s="21"/>
      <c r="E124" s="20"/>
      <c r="F124" s="104"/>
      <c r="G124" s="20"/>
      <c r="H124" s="21"/>
      <c r="I124" s="21"/>
      <c r="J124" s="20"/>
      <c r="K124" s="21"/>
      <c r="L124" s="34"/>
    </row>
    <row r="125" spans="1:13" s="2" customFormat="1" ht="33.950000000000003" customHeight="1">
      <c r="A125" s="260" t="s">
        <v>1158</v>
      </c>
      <c r="B125" s="261"/>
      <c r="C125" s="261"/>
      <c r="D125" s="260"/>
      <c r="E125" s="261"/>
      <c r="F125" s="260"/>
      <c r="G125" s="261"/>
      <c r="H125" s="260"/>
      <c r="I125" s="260"/>
      <c r="J125" s="261"/>
      <c r="K125" s="260"/>
      <c r="L125" s="260"/>
      <c r="M125" s="66"/>
    </row>
    <row r="126" spans="1:13" ht="78.75">
      <c r="A126" s="34">
        <v>1</v>
      </c>
      <c r="B126" s="20" t="s">
        <v>1159</v>
      </c>
      <c r="C126" s="20" t="s">
        <v>1160</v>
      </c>
      <c r="D126" s="21" t="s">
        <v>603</v>
      </c>
      <c r="E126" s="20" t="s">
        <v>924</v>
      </c>
      <c r="F126" s="43">
        <v>20000</v>
      </c>
      <c r="G126" s="20" t="s">
        <v>1161</v>
      </c>
      <c r="H126" s="21" t="s">
        <v>1162</v>
      </c>
      <c r="I126" s="60">
        <v>389</v>
      </c>
      <c r="J126" s="20" t="s">
        <v>1163</v>
      </c>
      <c r="K126" s="24" t="s">
        <v>853</v>
      </c>
      <c r="L126" s="34" t="s">
        <v>854</v>
      </c>
    </row>
    <row r="127" spans="1:13" ht="110.25">
      <c r="A127" s="34">
        <v>2</v>
      </c>
      <c r="B127" s="20" t="s">
        <v>1164</v>
      </c>
      <c r="C127" s="20" t="s">
        <v>1165</v>
      </c>
      <c r="D127" s="21" t="s">
        <v>898</v>
      </c>
      <c r="E127" s="20" t="s">
        <v>924</v>
      </c>
      <c r="F127" s="43">
        <v>8707</v>
      </c>
      <c r="G127" s="20" t="s">
        <v>1166</v>
      </c>
      <c r="H127" s="21" t="s">
        <v>956</v>
      </c>
      <c r="I127" s="105">
        <v>500</v>
      </c>
      <c r="J127" s="116" t="s">
        <v>1167</v>
      </c>
      <c r="K127" s="34" t="s">
        <v>853</v>
      </c>
      <c r="L127" s="34" t="s">
        <v>854</v>
      </c>
    </row>
    <row r="128" spans="1:13" ht="78.75">
      <c r="A128" s="34">
        <v>3</v>
      </c>
      <c r="B128" s="20" t="s">
        <v>1168</v>
      </c>
      <c r="C128" s="20" t="s">
        <v>1034</v>
      </c>
      <c r="D128" s="21" t="s">
        <v>842</v>
      </c>
      <c r="E128" s="20" t="s">
        <v>850</v>
      </c>
      <c r="F128" s="35">
        <v>411</v>
      </c>
      <c r="G128" s="20" t="s">
        <v>1169</v>
      </c>
      <c r="H128" s="21" t="s">
        <v>1170</v>
      </c>
      <c r="I128" s="72">
        <v>236</v>
      </c>
      <c r="J128" s="20" t="s">
        <v>1171</v>
      </c>
      <c r="K128" s="24" t="s">
        <v>853</v>
      </c>
      <c r="L128" s="34" t="s">
        <v>854</v>
      </c>
    </row>
    <row r="129" spans="1:13" ht="78.75">
      <c r="A129" s="34">
        <v>4</v>
      </c>
      <c r="B129" s="65" t="s">
        <v>1172</v>
      </c>
      <c r="C129" s="20" t="s">
        <v>1173</v>
      </c>
      <c r="D129" s="34" t="s">
        <v>77</v>
      </c>
      <c r="E129" s="20" t="s">
        <v>850</v>
      </c>
      <c r="F129" s="43">
        <v>2219</v>
      </c>
      <c r="G129" s="20" t="s">
        <v>1174</v>
      </c>
      <c r="H129" s="21" t="s">
        <v>1175</v>
      </c>
      <c r="I129" s="72">
        <v>64</v>
      </c>
      <c r="J129" s="20" t="s">
        <v>1176</v>
      </c>
      <c r="K129" s="24" t="s">
        <v>847</v>
      </c>
      <c r="L129" s="21" t="s">
        <v>874</v>
      </c>
    </row>
    <row r="130" spans="1:13" ht="110.25">
      <c r="A130" s="34">
        <v>5</v>
      </c>
      <c r="B130" s="65" t="s">
        <v>1177</v>
      </c>
      <c r="C130" s="20" t="s">
        <v>978</v>
      </c>
      <c r="D130" s="34" t="s">
        <v>143</v>
      </c>
      <c r="E130" s="20" t="s">
        <v>850</v>
      </c>
      <c r="F130" s="43">
        <v>10.88</v>
      </c>
      <c r="G130" s="20" t="s">
        <v>1178</v>
      </c>
      <c r="H130" s="21" t="s">
        <v>1179</v>
      </c>
      <c r="I130" s="72">
        <v>49</v>
      </c>
      <c r="J130" s="20" t="s">
        <v>1180</v>
      </c>
      <c r="K130" s="24" t="s">
        <v>853</v>
      </c>
      <c r="L130" s="21" t="s">
        <v>874</v>
      </c>
    </row>
    <row r="131" spans="1:13" ht="141.75">
      <c r="A131" s="21">
        <v>6</v>
      </c>
      <c r="B131" s="20" t="s">
        <v>1181</v>
      </c>
      <c r="C131" s="20" t="s">
        <v>1182</v>
      </c>
      <c r="D131" s="21" t="s">
        <v>1183</v>
      </c>
      <c r="E131" s="20" t="s">
        <v>850</v>
      </c>
      <c r="F131" s="35">
        <v>470</v>
      </c>
      <c r="G131" s="20" t="s">
        <v>1184</v>
      </c>
      <c r="H131" s="21" t="s">
        <v>1081</v>
      </c>
      <c r="I131" s="21">
        <v>78</v>
      </c>
      <c r="J131" s="20" t="s">
        <v>1185</v>
      </c>
      <c r="K131" s="24" t="s">
        <v>853</v>
      </c>
      <c r="L131" s="21" t="s">
        <v>854</v>
      </c>
    </row>
    <row r="132" spans="1:13" s="4" customFormat="1" ht="78.75">
      <c r="A132" s="34">
        <v>7</v>
      </c>
      <c r="B132" s="20" t="s">
        <v>1186</v>
      </c>
      <c r="C132" s="20" t="s">
        <v>13</v>
      </c>
      <c r="D132" s="21" t="s">
        <v>21</v>
      </c>
      <c r="E132" s="20" t="s">
        <v>924</v>
      </c>
      <c r="F132" s="117">
        <v>3618</v>
      </c>
      <c r="G132" s="20" t="s">
        <v>1187</v>
      </c>
      <c r="H132" s="21" t="s">
        <v>1081</v>
      </c>
      <c r="I132" s="21">
        <v>120</v>
      </c>
      <c r="J132" s="20" t="s">
        <v>1188</v>
      </c>
      <c r="K132" s="34" t="s">
        <v>853</v>
      </c>
      <c r="L132" s="34" t="s">
        <v>854</v>
      </c>
      <c r="M132" s="68"/>
    </row>
    <row r="133" spans="1:13" s="8" customFormat="1" ht="78.75">
      <c r="A133" s="21">
        <v>8</v>
      </c>
      <c r="B133" s="20" t="s">
        <v>1189</v>
      </c>
      <c r="C133" s="20" t="s">
        <v>940</v>
      </c>
      <c r="D133" s="21" t="s">
        <v>675</v>
      </c>
      <c r="E133" s="20" t="s">
        <v>949</v>
      </c>
      <c r="F133" s="22">
        <v>400</v>
      </c>
      <c r="G133" s="20" t="s">
        <v>1190</v>
      </c>
      <c r="H133" s="207" t="s">
        <v>1162</v>
      </c>
      <c r="I133" s="21">
        <v>1000</v>
      </c>
      <c r="J133" s="20" t="s">
        <v>1191</v>
      </c>
      <c r="K133" s="124" t="s">
        <v>847</v>
      </c>
      <c r="L133" s="34" t="s">
        <v>874</v>
      </c>
      <c r="M133" s="109"/>
    </row>
    <row r="134" spans="1:13" s="8" customFormat="1" ht="78.75">
      <c r="A134" s="21">
        <v>9</v>
      </c>
      <c r="B134" s="20" t="s">
        <v>1192</v>
      </c>
      <c r="C134" s="20" t="s">
        <v>940</v>
      </c>
      <c r="D134" s="21" t="s">
        <v>518</v>
      </c>
      <c r="E134" s="20" t="s">
        <v>850</v>
      </c>
      <c r="F134" s="22">
        <v>3600</v>
      </c>
      <c r="G134" s="20" t="s">
        <v>1193</v>
      </c>
      <c r="H134" s="207" t="s">
        <v>1162</v>
      </c>
      <c r="I134" s="21">
        <v>300</v>
      </c>
      <c r="J134" s="20" t="s">
        <v>1194</v>
      </c>
      <c r="K134" s="124" t="s">
        <v>1195</v>
      </c>
      <c r="L134" s="34" t="s">
        <v>874</v>
      </c>
      <c r="M134" s="109"/>
    </row>
    <row r="135" spans="1:13" ht="63">
      <c r="A135" s="34">
        <v>10</v>
      </c>
      <c r="B135" s="20" t="s">
        <v>1196</v>
      </c>
      <c r="C135" s="20" t="s">
        <v>490</v>
      </c>
      <c r="D135" s="34" t="s">
        <v>143</v>
      </c>
      <c r="E135" s="20" t="s">
        <v>850</v>
      </c>
      <c r="F135" s="78">
        <v>1310</v>
      </c>
      <c r="G135" s="20" t="s">
        <v>1197</v>
      </c>
      <c r="H135" s="21" t="s">
        <v>1198</v>
      </c>
      <c r="I135" s="21">
        <v>350</v>
      </c>
      <c r="J135" s="20" t="s">
        <v>1199</v>
      </c>
      <c r="K135" s="34" t="s">
        <v>853</v>
      </c>
      <c r="L135" s="34" t="s">
        <v>854</v>
      </c>
    </row>
    <row r="136" spans="1:13" ht="47.25">
      <c r="A136" s="34">
        <v>11</v>
      </c>
      <c r="B136" s="20" t="s">
        <v>1200</v>
      </c>
      <c r="C136" s="20" t="s">
        <v>940</v>
      </c>
      <c r="D136" s="34">
        <v>2017</v>
      </c>
      <c r="E136" s="20" t="s">
        <v>949</v>
      </c>
      <c r="F136" s="78">
        <v>5</v>
      </c>
      <c r="G136" s="118" t="s">
        <v>1201</v>
      </c>
      <c r="H136" s="21" t="s">
        <v>1202</v>
      </c>
      <c r="I136" s="21">
        <v>25</v>
      </c>
      <c r="J136" s="20" t="s">
        <v>1203</v>
      </c>
      <c r="K136" s="34" t="s">
        <v>847</v>
      </c>
      <c r="L136" s="34" t="s">
        <v>874</v>
      </c>
    </row>
    <row r="137" spans="1:13" ht="63">
      <c r="A137" s="34">
        <v>12</v>
      </c>
      <c r="B137" s="20" t="s">
        <v>1204</v>
      </c>
      <c r="C137" s="23" t="s">
        <v>1205</v>
      </c>
      <c r="D137" s="34" t="s">
        <v>784</v>
      </c>
      <c r="E137" s="20" t="s">
        <v>850</v>
      </c>
      <c r="F137" s="61">
        <v>250</v>
      </c>
      <c r="G137" s="20" t="s">
        <v>1206</v>
      </c>
      <c r="H137" s="207" t="s">
        <v>1081</v>
      </c>
      <c r="I137" s="21">
        <v>48</v>
      </c>
      <c r="J137" s="20" t="s">
        <v>1207</v>
      </c>
      <c r="K137" s="34" t="s">
        <v>853</v>
      </c>
      <c r="L137" s="34" t="s">
        <v>874</v>
      </c>
    </row>
    <row r="138" spans="1:13" ht="27" customHeight="1">
      <c r="A138" s="34"/>
      <c r="B138" s="20"/>
      <c r="C138" s="20"/>
      <c r="D138" s="34"/>
      <c r="E138" s="20"/>
      <c r="F138" s="78"/>
      <c r="G138" s="20"/>
      <c r="H138" s="21"/>
      <c r="I138" s="21"/>
      <c r="J138" s="20"/>
      <c r="K138" s="83"/>
      <c r="L138" s="34"/>
    </row>
    <row r="139" spans="1:13" ht="27" customHeight="1">
      <c r="A139" s="34"/>
      <c r="B139" s="46" t="s">
        <v>498</v>
      </c>
      <c r="C139" s="69"/>
      <c r="D139" s="34"/>
      <c r="E139" s="69"/>
      <c r="F139" s="49">
        <f>SUM(F126:F137)</f>
        <v>41000.879999999997</v>
      </c>
      <c r="G139" s="20"/>
      <c r="H139" s="21"/>
      <c r="I139" s="21"/>
      <c r="J139" s="69"/>
      <c r="K139" s="34"/>
      <c r="L139" s="34"/>
    </row>
    <row r="140" spans="1:13" ht="27" customHeight="1">
      <c r="A140" s="34"/>
      <c r="B140" s="46"/>
      <c r="C140" s="69"/>
      <c r="D140" s="34"/>
      <c r="E140" s="69"/>
      <c r="F140" s="49"/>
      <c r="G140" s="20"/>
      <c r="H140" s="21"/>
      <c r="I140" s="21"/>
      <c r="J140" s="69"/>
      <c r="K140" s="34"/>
      <c r="L140" s="34"/>
    </row>
    <row r="141" spans="1:13" s="2" customFormat="1" ht="30" customHeight="1">
      <c r="A141" s="262" t="s">
        <v>1208</v>
      </c>
      <c r="B141" s="263"/>
      <c r="C141" s="263"/>
      <c r="D141" s="264"/>
      <c r="E141" s="263"/>
      <c r="F141" s="264"/>
      <c r="G141" s="263"/>
      <c r="H141" s="264"/>
      <c r="I141" s="264"/>
      <c r="J141" s="263"/>
      <c r="K141" s="264"/>
      <c r="L141" s="265"/>
      <c r="M141" s="66"/>
    </row>
    <row r="142" spans="1:13" ht="63">
      <c r="A142" s="34">
        <v>1</v>
      </c>
      <c r="B142" s="20" t="s">
        <v>1209</v>
      </c>
      <c r="C142" s="20" t="s">
        <v>940</v>
      </c>
      <c r="D142" s="34" t="s">
        <v>143</v>
      </c>
      <c r="E142" s="20" t="s">
        <v>850</v>
      </c>
      <c r="F142" s="78">
        <v>10</v>
      </c>
      <c r="G142" s="20" t="s">
        <v>1210</v>
      </c>
      <c r="H142" s="21" t="s">
        <v>1040</v>
      </c>
      <c r="I142" s="21">
        <v>23</v>
      </c>
      <c r="J142" s="33" t="s">
        <v>1211</v>
      </c>
      <c r="K142" s="212" t="s">
        <v>853</v>
      </c>
      <c r="L142" s="34" t="s">
        <v>854</v>
      </c>
    </row>
    <row r="143" spans="1:13" ht="27" customHeight="1">
      <c r="A143" s="34"/>
      <c r="B143" s="20"/>
      <c r="C143" s="20"/>
      <c r="D143" s="34"/>
      <c r="E143" s="20"/>
      <c r="F143" s="78"/>
      <c r="G143" s="20"/>
      <c r="H143" s="21"/>
      <c r="I143" s="21"/>
      <c r="J143" s="20"/>
      <c r="K143" s="34"/>
      <c r="L143" s="34"/>
    </row>
    <row r="144" spans="1:13" ht="27" customHeight="1">
      <c r="A144" s="34"/>
      <c r="B144" s="46" t="s">
        <v>498</v>
      </c>
      <c r="C144" s="69"/>
      <c r="D144" s="34"/>
      <c r="E144" s="69"/>
      <c r="F144" s="49">
        <f>F142</f>
        <v>10</v>
      </c>
      <c r="G144" s="20"/>
      <c r="H144" s="21"/>
      <c r="I144" s="21"/>
      <c r="J144" s="69"/>
      <c r="K144" s="34"/>
      <c r="L144" s="34"/>
    </row>
    <row r="145" spans="1:13" s="3" customFormat="1" ht="27" customHeight="1">
      <c r="A145" s="34"/>
      <c r="B145" s="46"/>
      <c r="C145" s="69"/>
      <c r="D145" s="34"/>
      <c r="E145" s="69"/>
      <c r="F145" s="49"/>
      <c r="G145" s="20"/>
      <c r="H145" s="21"/>
      <c r="I145" s="21"/>
      <c r="J145" s="69"/>
      <c r="K145" s="34"/>
      <c r="L145" s="34"/>
      <c r="M145" s="16"/>
    </row>
    <row r="146" spans="1:13" s="2" customFormat="1" ht="30" customHeight="1">
      <c r="A146" s="254" t="s">
        <v>1212</v>
      </c>
      <c r="B146" s="255"/>
      <c r="C146" s="255"/>
      <c r="D146" s="254"/>
      <c r="E146" s="255"/>
      <c r="F146" s="254"/>
      <c r="G146" s="255"/>
      <c r="H146" s="254"/>
      <c r="I146" s="254"/>
      <c r="J146" s="255"/>
      <c r="K146" s="254"/>
      <c r="L146" s="254"/>
      <c r="M146" s="66"/>
    </row>
    <row r="147" spans="1:13" ht="78.75">
      <c r="A147" s="34">
        <v>1</v>
      </c>
      <c r="B147" s="20" t="s">
        <v>1213</v>
      </c>
      <c r="C147" s="20" t="s">
        <v>25</v>
      </c>
      <c r="D147" s="21" t="s">
        <v>1214</v>
      </c>
      <c r="E147" s="20" t="s">
        <v>1215</v>
      </c>
      <c r="F147" s="43">
        <v>55500</v>
      </c>
      <c r="G147" s="20" t="s">
        <v>1216</v>
      </c>
      <c r="H147" s="21" t="s">
        <v>1217</v>
      </c>
      <c r="I147" s="21">
        <v>1000</v>
      </c>
      <c r="J147" s="20" t="s">
        <v>1218</v>
      </c>
      <c r="K147" s="24" t="s">
        <v>853</v>
      </c>
      <c r="L147" s="34" t="s">
        <v>854</v>
      </c>
    </row>
    <row r="148" spans="1:13" ht="110.25">
      <c r="A148" s="34">
        <v>2</v>
      </c>
      <c r="B148" s="20" t="s">
        <v>1219</v>
      </c>
      <c r="C148" s="20" t="s">
        <v>25</v>
      </c>
      <c r="D148" s="21" t="s">
        <v>1220</v>
      </c>
      <c r="E148" s="20" t="s">
        <v>850</v>
      </c>
      <c r="F148" s="43">
        <v>9800</v>
      </c>
      <c r="G148" s="20" t="s">
        <v>1221</v>
      </c>
      <c r="H148" s="21" t="s">
        <v>1222</v>
      </c>
      <c r="I148" s="21">
        <v>328</v>
      </c>
      <c r="J148" s="20" t="s">
        <v>1223</v>
      </c>
      <c r="K148" s="24" t="s">
        <v>853</v>
      </c>
      <c r="L148" s="34" t="s">
        <v>1224</v>
      </c>
    </row>
    <row r="149" spans="1:13" ht="191.25">
      <c r="A149" s="34">
        <v>3</v>
      </c>
      <c r="B149" s="20" t="s">
        <v>1225</v>
      </c>
      <c r="C149" s="20" t="s">
        <v>1226</v>
      </c>
      <c r="D149" s="119" t="s">
        <v>1227</v>
      </c>
      <c r="E149" s="20" t="s">
        <v>850</v>
      </c>
      <c r="F149" s="120">
        <v>764</v>
      </c>
      <c r="G149" s="121" t="s">
        <v>1228</v>
      </c>
      <c r="H149" s="21" t="s">
        <v>1229</v>
      </c>
      <c r="I149" s="21">
        <v>92</v>
      </c>
      <c r="J149" s="20" t="s">
        <v>1230</v>
      </c>
      <c r="K149" s="34" t="s">
        <v>853</v>
      </c>
      <c r="L149" s="34" t="s">
        <v>854</v>
      </c>
    </row>
    <row r="150" spans="1:13" ht="157.5">
      <c r="A150" s="34">
        <v>4</v>
      </c>
      <c r="B150" s="20" t="s">
        <v>1231</v>
      </c>
      <c r="C150" s="20" t="s">
        <v>1232</v>
      </c>
      <c r="D150" s="21" t="s">
        <v>750</v>
      </c>
      <c r="E150" s="20" t="s">
        <v>850</v>
      </c>
      <c r="F150" s="22">
        <v>960</v>
      </c>
      <c r="G150" s="20" t="s">
        <v>1233</v>
      </c>
      <c r="H150" s="119" t="s">
        <v>872</v>
      </c>
      <c r="I150" s="34">
        <v>147</v>
      </c>
      <c r="J150" s="20" t="s">
        <v>1234</v>
      </c>
      <c r="K150" s="24" t="s">
        <v>853</v>
      </c>
      <c r="L150" s="34" t="s">
        <v>854</v>
      </c>
    </row>
    <row r="151" spans="1:13" s="4" customFormat="1" ht="63">
      <c r="A151" s="34">
        <v>5</v>
      </c>
      <c r="B151" s="65" t="s">
        <v>1235</v>
      </c>
      <c r="C151" s="20" t="s">
        <v>1128</v>
      </c>
      <c r="D151" s="21" t="s">
        <v>1236</v>
      </c>
      <c r="E151" s="20" t="s">
        <v>850</v>
      </c>
      <c r="F151" s="43">
        <v>200</v>
      </c>
      <c r="G151" s="65" t="s">
        <v>1237</v>
      </c>
      <c r="H151" s="21" t="s">
        <v>1040</v>
      </c>
      <c r="I151" s="21">
        <v>100</v>
      </c>
      <c r="J151" s="20" t="s">
        <v>1130</v>
      </c>
      <c r="K151" s="34" t="s">
        <v>847</v>
      </c>
      <c r="L151" s="34" t="s">
        <v>854</v>
      </c>
      <c r="M151" s="68"/>
    </row>
    <row r="152" spans="1:13" s="4" customFormat="1" ht="252">
      <c r="A152" s="34">
        <v>6</v>
      </c>
      <c r="B152" s="65" t="s">
        <v>1238</v>
      </c>
      <c r="C152" s="65" t="s">
        <v>1239</v>
      </c>
      <c r="D152" s="21" t="s">
        <v>1240</v>
      </c>
      <c r="E152" s="20" t="s">
        <v>850</v>
      </c>
      <c r="F152" s="43">
        <v>1285</v>
      </c>
      <c r="G152" s="65" t="s">
        <v>1241</v>
      </c>
      <c r="H152" s="21" t="s">
        <v>1040</v>
      </c>
      <c r="I152" s="21">
        <v>200</v>
      </c>
      <c r="J152" s="65" t="s">
        <v>1242</v>
      </c>
      <c r="K152" s="34" t="s">
        <v>847</v>
      </c>
      <c r="L152" s="34" t="s">
        <v>854</v>
      </c>
      <c r="M152" s="68"/>
    </row>
    <row r="153" spans="1:13" ht="375">
      <c r="A153" s="34">
        <v>7</v>
      </c>
      <c r="B153" s="20" t="s">
        <v>1243</v>
      </c>
      <c r="C153" s="20" t="s">
        <v>1244</v>
      </c>
      <c r="D153" s="21" t="s">
        <v>89</v>
      </c>
      <c r="E153" s="20" t="s">
        <v>850</v>
      </c>
      <c r="F153" s="43">
        <v>450</v>
      </c>
      <c r="G153" s="122" t="s">
        <v>1245</v>
      </c>
      <c r="H153" s="21" t="s">
        <v>872</v>
      </c>
      <c r="I153" s="21">
        <v>22</v>
      </c>
      <c r="J153" s="65" t="s">
        <v>1246</v>
      </c>
      <c r="K153" s="24" t="s">
        <v>853</v>
      </c>
      <c r="L153" s="34" t="s">
        <v>1247</v>
      </c>
    </row>
    <row r="154" spans="1:13" ht="252">
      <c r="A154" s="34">
        <v>8</v>
      </c>
      <c r="B154" s="20" t="s">
        <v>1248</v>
      </c>
      <c r="C154" s="20" t="s">
        <v>13</v>
      </c>
      <c r="D154" s="21" t="s">
        <v>1249</v>
      </c>
      <c r="E154" s="20" t="s">
        <v>924</v>
      </c>
      <c r="F154" s="43">
        <v>9600</v>
      </c>
      <c r="G154" s="20" t="s">
        <v>1250</v>
      </c>
      <c r="H154" s="207" t="s">
        <v>1040</v>
      </c>
      <c r="I154" s="207" t="s">
        <v>17</v>
      </c>
      <c r="J154" s="65" t="s">
        <v>1251</v>
      </c>
      <c r="K154" s="24" t="s">
        <v>847</v>
      </c>
      <c r="L154" s="34" t="s">
        <v>854</v>
      </c>
    </row>
    <row r="155" spans="1:13" ht="204.75">
      <c r="A155" s="34">
        <v>9</v>
      </c>
      <c r="B155" s="20" t="s">
        <v>1252</v>
      </c>
      <c r="C155" s="20" t="s">
        <v>13</v>
      </c>
      <c r="D155" s="21" t="s">
        <v>1253</v>
      </c>
      <c r="E155" s="20" t="s">
        <v>924</v>
      </c>
      <c r="F155" s="43">
        <v>8900</v>
      </c>
      <c r="G155" s="20" t="s">
        <v>1254</v>
      </c>
      <c r="H155" s="207" t="s">
        <v>1040</v>
      </c>
      <c r="I155" s="207" t="s">
        <v>17</v>
      </c>
      <c r="J155" s="65" t="s">
        <v>1251</v>
      </c>
      <c r="K155" s="24" t="s">
        <v>847</v>
      </c>
      <c r="L155" s="34" t="s">
        <v>854</v>
      </c>
    </row>
    <row r="156" spans="1:13" ht="252">
      <c r="A156" s="34">
        <v>10</v>
      </c>
      <c r="B156" s="20" t="s">
        <v>1255</v>
      </c>
      <c r="C156" s="20" t="s">
        <v>1256</v>
      </c>
      <c r="D156" s="21" t="s">
        <v>965</v>
      </c>
      <c r="E156" s="20" t="s">
        <v>850</v>
      </c>
      <c r="F156" s="43">
        <v>700</v>
      </c>
      <c r="G156" s="20" t="s">
        <v>1257</v>
      </c>
      <c r="H156" s="213" t="s">
        <v>1217</v>
      </c>
      <c r="I156" s="72">
        <v>200</v>
      </c>
      <c r="J156" s="65" t="s">
        <v>1258</v>
      </c>
      <c r="K156" s="24" t="s">
        <v>853</v>
      </c>
      <c r="L156" s="21" t="s">
        <v>854</v>
      </c>
    </row>
    <row r="157" spans="1:13" s="1" customFormat="1" ht="63">
      <c r="A157" s="34">
        <v>11</v>
      </c>
      <c r="B157" s="20" t="s">
        <v>1259</v>
      </c>
      <c r="C157" s="20" t="s">
        <v>1260</v>
      </c>
      <c r="D157" s="21" t="s">
        <v>1261</v>
      </c>
      <c r="E157" s="20" t="s">
        <v>850</v>
      </c>
      <c r="F157" s="120">
        <v>170</v>
      </c>
      <c r="G157" s="20" t="s">
        <v>1262</v>
      </c>
      <c r="H157" s="21" t="s">
        <v>872</v>
      </c>
      <c r="I157" s="21">
        <v>50</v>
      </c>
      <c r="J157" s="20" t="s">
        <v>1263</v>
      </c>
      <c r="K157" s="21" t="s">
        <v>853</v>
      </c>
      <c r="L157" s="34" t="s">
        <v>874</v>
      </c>
    </row>
    <row r="158" spans="1:13" s="1" customFormat="1" ht="63">
      <c r="A158" s="34">
        <v>12</v>
      </c>
      <c r="B158" s="20" t="s">
        <v>1264</v>
      </c>
      <c r="C158" s="20" t="s">
        <v>1265</v>
      </c>
      <c r="D158" s="21" t="s">
        <v>1261</v>
      </c>
      <c r="E158" s="20" t="s">
        <v>850</v>
      </c>
      <c r="F158" s="120">
        <v>560</v>
      </c>
      <c r="G158" s="20" t="s">
        <v>1266</v>
      </c>
      <c r="H158" s="21" t="s">
        <v>872</v>
      </c>
      <c r="I158" s="21">
        <v>60</v>
      </c>
      <c r="J158" s="20" t="s">
        <v>1263</v>
      </c>
      <c r="K158" s="21" t="s">
        <v>853</v>
      </c>
      <c r="L158" s="34" t="s">
        <v>874</v>
      </c>
    </row>
    <row r="159" spans="1:13" s="6" customFormat="1" ht="63">
      <c r="A159" s="53">
        <v>13</v>
      </c>
      <c r="B159" s="26" t="s">
        <v>1267</v>
      </c>
      <c r="C159" s="26" t="s">
        <v>1268</v>
      </c>
      <c r="D159" s="54" t="s">
        <v>690</v>
      </c>
      <c r="E159" s="20" t="s">
        <v>843</v>
      </c>
      <c r="F159" s="73">
        <v>150</v>
      </c>
      <c r="G159" s="26" t="s">
        <v>1269</v>
      </c>
      <c r="H159" s="54" t="s">
        <v>1270</v>
      </c>
      <c r="I159" s="54">
        <v>7</v>
      </c>
      <c r="J159" s="26" t="s">
        <v>1271</v>
      </c>
      <c r="K159" s="54" t="s">
        <v>847</v>
      </c>
      <c r="L159" s="54" t="s">
        <v>874</v>
      </c>
    </row>
    <row r="160" spans="1:13" ht="78.75">
      <c r="A160" s="34">
        <v>14</v>
      </c>
      <c r="B160" s="20" t="s">
        <v>1272</v>
      </c>
      <c r="C160" s="20" t="s">
        <v>25</v>
      </c>
      <c r="D160" s="21" t="s">
        <v>518</v>
      </c>
      <c r="E160" s="20" t="s">
        <v>843</v>
      </c>
      <c r="F160" s="43">
        <v>3900</v>
      </c>
      <c r="G160" s="20" t="s">
        <v>1273</v>
      </c>
      <c r="H160" s="21" t="s">
        <v>1222</v>
      </c>
      <c r="I160" s="21">
        <v>300</v>
      </c>
      <c r="J160" s="20" t="s">
        <v>1274</v>
      </c>
      <c r="K160" s="24" t="s">
        <v>847</v>
      </c>
      <c r="L160" s="34" t="s">
        <v>874</v>
      </c>
    </row>
    <row r="161" spans="1:13" s="8" customFormat="1" ht="78.75">
      <c r="A161" s="53">
        <v>15</v>
      </c>
      <c r="B161" s="26" t="s">
        <v>1275</v>
      </c>
      <c r="C161" s="20" t="s">
        <v>1276</v>
      </c>
      <c r="D161" s="21" t="s">
        <v>1277</v>
      </c>
      <c r="E161" s="20" t="s">
        <v>850</v>
      </c>
      <c r="F161" s="123" t="s">
        <v>1278</v>
      </c>
      <c r="G161" s="20" t="s">
        <v>1279</v>
      </c>
      <c r="H161" s="21" t="s">
        <v>1280</v>
      </c>
      <c r="I161" s="21">
        <v>574</v>
      </c>
      <c r="J161" s="20" t="s">
        <v>1281</v>
      </c>
      <c r="K161" s="24" t="s">
        <v>847</v>
      </c>
      <c r="L161" s="34" t="s">
        <v>874</v>
      </c>
      <c r="M161" s="109"/>
    </row>
    <row r="162" spans="1:13" s="8" customFormat="1" ht="27" customHeight="1">
      <c r="A162" s="70"/>
      <c r="B162" s="26"/>
      <c r="C162" s="26"/>
      <c r="D162" s="54"/>
      <c r="E162" s="26"/>
      <c r="F162" s="96"/>
      <c r="G162" s="26"/>
      <c r="H162" s="56"/>
      <c r="I162" s="56"/>
      <c r="J162" s="26"/>
      <c r="K162" s="125"/>
      <c r="L162" s="34"/>
      <c r="M162" s="109"/>
    </row>
    <row r="163" spans="1:13" ht="27" customHeight="1">
      <c r="A163" s="34"/>
      <c r="B163" s="41" t="s">
        <v>498</v>
      </c>
      <c r="C163" s="41"/>
      <c r="D163" s="45"/>
      <c r="E163" s="41"/>
      <c r="F163" s="50">
        <f>SUM(F147:F161)</f>
        <v>92939</v>
      </c>
      <c r="G163" s="41"/>
      <c r="H163" s="51"/>
      <c r="I163" s="51"/>
      <c r="J163" s="41"/>
      <c r="K163" s="51"/>
      <c r="L163" s="34"/>
    </row>
    <row r="164" spans="1:13" ht="27" customHeight="1">
      <c r="A164" s="34"/>
      <c r="B164" s="46"/>
      <c r="C164" s="69"/>
      <c r="D164" s="34"/>
      <c r="E164" s="69"/>
      <c r="F164" s="91"/>
      <c r="G164" s="69"/>
      <c r="H164" s="34"/>
      <c r="I164" s="34"/>
      <c r="J164" s="69"/>
      <c r="K164" s="34"/>
      <c r="L164" s="34"/>
    </row>
    <row r="165" spans="1:13" ht="27" customHeight="1">
      <c r="A165" s="34"/>
      <c r="B165" s="46" t="s">
        <v>829</v>
      </c>
      <c r="C165" s="69"/>
      <c r="D165" s="34"/>
      <c r="E165" s="69"/>
      <c r="F165" s="91">
        <f>F17+F30+F37+F45+F55+F65+F95+F74+F84+F104+F123+F139+F163+F90+F144+F23</f>
        <v>1728883.8859999999</v>
      </c>
      <c r="G165" s="69"/>
      <c r="H165" s="34"/>
      <c r="I165" s="34"/>
      <c r="J165" s="69"/>
      <c r="K165" s="34"/>
      <c r="L165" s="34"/>
    </row>
    <row r="166" spans="1:13" ht="15.75" customHeight="1">
      <c r="K166" s="126"/>
      <c r="L166" s="127"/>
    </row>
    <row r="167" spans="1:13" ht="15.75" customHeight="1">
      <c r="K167" s="126"/>
      <c r="L167" s="127"/>
    </row>
    <row r="168" spans="1:13" ht="15.75" customHeight="1">
      <c r="K168" s="126"/>
      <c r="L168" s="127"/>
    </row>
    <row r="169" spans="1:13" ht="15.75" customHeight="1">
      <c r="K169" s="126"/>
      <c r="L169" s="127"/>
    </row>
    <row r="170" spans="1:13" ht="15.75" customHeight="1">
      <c r="K170" s="126"/>
      <c r="L170" s="127"/>
    </row>
    <row r="171" spans="1:13" ht="15.75" customHeight="1">
      <c r="K171" s="126"/>
      <c r="L171" s="127"/>
    </row>
    <row r="172" spans="1:13" ht="15.75" customHeight="1">
      <c r="K172" s="126"/>
      <c r="L172" s="127"/>
    </row>
    <row r="173" spans="1:13" ht="15.75" customHeight="1">
      <c r="K173" s="126"/>
      <c r="L173" s="127"/>
    </row>
    <row r="174" spans="1:13" ht="15.75" customHeight="1">
      <c r="K174" s="126"/>
      <c r="L174" s="127"/>
    </row>
    <row r="175" spans="1:13" ht="15.75" customHeight="1">
      <c r="K175" s="126"/>
      <c r="L175" s="127"/>
    </row>
    <row r="176" spans="1:13" ht="15.75" customHeight="1">
      <c r="K176" s="126"/>
      <c r="L176" s="127"/>
    </row>
    <row r="177" spans="11:12" ht="15.75" customHeight="1">
      <c r="K177" s="126"/>
      <c r="L177" s="127"/>
    </row>
    <row r="178" spans="11:12" ht="16.5" customHeight="1">
      <c r="K178" s="126"/>
      <c r="L178" s="127"/>
    </row>
    <row r="179" spans="11:12" ht="15.75" customHeight="1">
      <c r="K179" s="126"/>
      <c r="L179" s="127"/>
    </row>
    <row r="180" spans="11:12" ht="15.75" customHeight="1">
      <c r="K180" s="126"/>
      <c r="L180" s="127"/>
    </row>
    <row r="181" spans="11:12" ht="15.75" customHeight="1">
      <c r="K181" s="126"/>
      <c r="L181" s="127"/>
    </row>
    <row r="182" spans="11:12" ht="15.75" customHeight="1">
      <c r="K182" s="126"/>
      <c r="L182" s="127"/>
    </row>
    <row r="183" spans="11:12" ht="15.75" customHeight="1">
      <c r="K183" s="126"/>
      <c r="L183" s="127"/>
    </row>
    <row r="184" spans="11:12" ht="15.75" customHeight="1">
      <c r="K184" s="126"/>
      <c r="L184" s="127"/>
    </row>
    <row r="185" spans="11:12" ht="15.75" customHeight="1">
      <c r="K185" s="126"/>
      <c r="L185" s="127"/>
    </row>
    <row r="186" spans="11:12" ht="15.75" customHeight="1">
      <c r="K186" s="126"/>
      <c r="L186" s="127"/>
    </row>
    <row r="187" spans="11:12" ht="15.75" customHeight="1">
      <c r="K187" s="126"/>
      <c r="L187" s="127"/>
    </row>
    <row r="188" spans="11:12" ht="15.75" customHeight="1">
      <c r="K188" s="126"/>
      <c r="L188" s="127"/>
    </row>
    <row r="189" spans="11:12" ht="15.75" customHeight="1">
      <c r="K189" s="126"/>
      <c r="L189" s="127"/>
    </row>
    <row r="190" spans="11:12" ht="15.75" customHeight="1">
      <c r="K190" s="126"/>
      <c r="L190" s="127"/>
    </row>
    <row r="191" spans="11:12" ht="15.75" customHeight="1">
      <c r="K191" s="126"/>
      <c r="L191" s="127"/>
    </row>
    <row r="192" spans="11:12" ht="15.75" customHeight="1">
      <c r="K192" s="126"/>
      <c r="L192" s="127"/>
    </row>
    <row r="193" spans="11:12" ht="15.75" customHeight="1">
      <c r="K193" s="126"/>
      <c r="L193" s="127"/>
    </row>
    <row r="194" spans="11:12" ht="15.75" customHeight="1">
      <c r="K194" s="126"/>
      <c r="L194" s="127"/>
    </row>
    <row r="195" spans="11:12" ht="15.75" customHeight="1">
      <c r="K195" s="126"/>
      <c r="L195" s="127"/>
    </row>
    <row r="204" spans="11:12" ht="15.75" customHeight="1">
      <c r="K204" s="126"/>
      <c r="L204" s="127"/>
    </row>
  </sheetData>
  <mergeCells count="19">
    <mergeCell ref="A106:L106"/>
    <mergeCell ref="A125:L125"/>
    <mergeCell ref="A141:L141"/>
    <mergeCell ref="A146:L146"/>
    <mergeCell ref="A67:L67"/>
    <mergeCell ref="A76:L76"/>
    <mergeCell ref="A86:L86"/>
    <mergeCell ref="A92:L92"/>
    <mergeCell ref="A97:L97"/>
    <mergeCell ref="A26:L26"/>
    <mergeCell ref="A32:L32"/>
    <mergeCell ref="A39:L39"/>
    <mergeCell ref="A47:L47"/>
    <mergeCell ref="A57:L57"/>
    <mergeCell ref="A2:L2"/>
    <mergeCell ref="A4:L4"/>
    <mergeCell ref="A5:L5"/>
    <mergeCell ref="A19:L19"/>
    <mergeCell ref="A25:L25"/>
  </mergeCells>
  <printOptions horizontalCentered="1"/>
  <pageMargins left="3.8888888888888903E-2" right="3.8888888888888903E-2" top="0.15902777777777799" bottom="0.15902777777777799" header="0.11874999999999999" footer="0.11874999999999999"/>
  <pageSetup paperSize="9" scale="4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объекты инфраструктуры</vt:lpstr>
      <vt:lpstr>объекты инвестиций </vt:lpstr>
      <vt:lpstr>'объекты инвестиций '!Заголовки_для_печати</vt:lpstr>
      <vt:lpstr>'объекты инфраструктуры'!Заголовки_для_печати</vt:lpstr>
      <vt:lpstr>'объекты инвестиций '!Область_печати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Роман</cp:lastModifiedBy>
  <dcterms:created xsi:type="dcterms:W3CDTF">2006-09-16T00:00:00Z</dcterms:created>
  <dcterms:modified xsi:type="dcterms:W3CDTF">2020-10-22T01:08:00Z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1049-10.2.0.5820</vt:lpwstr>
  </property>
</Properties>
</file>