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7325" windowHeight="11010" tabRatio="599" activeTab="0"/>
  </bookViews>
  <sheets>
    <sheet name="2019" sheetId="1" r:id="rId1"/>
  </sheets>
  <definedNames>
    <definedName name="_xlnm.Print_Titles" localSheetId="0">'2019'!$7:$8</definedName>
    <definedName name="_xlnm.Print_Area" localSheetId="0">'2019'!$A$1:$G$58</definedName>
  </definedNames>
  <calcPr fullCalcOnLoad="1"/>
</workbook>
</file>

<file path=xl/sharedStrings.xml><?xml version="1.0" encoding="utf-8"?>
<sst xmlns="http://schemas.openxmlformats.org/spreadsheetml/2006/main" count="113" uniqueCount="113">
  <si>
    <t>Код бюджетной классификации</t>
  </si>
  <si>
    <t>Наименование налога (сбора)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</si>
  <si>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</si>
  <si>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</si>
  <si>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</si>
  <si>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</si>
  <si>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</si>
  <si>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</si>
  <si>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</si>
  <si>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Земельный налог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</si>
  <si>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</si>
  <si>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</si>
  <si>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</si>
  <si>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</si>
  <si>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</si>
  <si>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</si>
  <si>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</si>
  <si>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</si>
  <si>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</si>
  <si>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</si>
  <si>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Иные межбюджетные трансферты</t>
  </si>
  <si>
    <t xml:space="preserve">ИТОГО ДОХОДОВ </t>
  </si>
  <si>
    <t>ВОЗВРАТ ОСТАТКОВ СУБСИДИЙ, СУБВЕНЦИЙ И ИНЫХ МЕЖБЮДЖЕТНЫХ ТРАНСФЕРТОВ, ИМЕЮЩИХ ЦЕЛЕВОЕ НАЗНАЧЕНИЕ ПРОШЛЫХ ЛЕТ</t>
  </si>
  <si>
    <t xml:space="preserve">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</si>
  <si>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</si>
  <si>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</si>
  <si>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Дотации бюджетам городских округов на выравнивание бюджетной обеспеченности</t>
  </si>
  <si>
    <t>Налог, взимаемый в связи с применением патентной системы налогообложения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</si>
  <si>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</si>
  <si>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</si>
  <si>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</si>
  <si>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</si>
  <si>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БЕЗВОЗМЕЗДНЫЕ ПОСТУПЛЕНИЯ ОТ ДРУГИХ БЮДЖЕТОВ БЮДЖЕТНОЙ СИСТЕМЫ РОССИЙСКОЙ 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</si>
  <si>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</si>
  <si>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</si>
  <si>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</si>
  <si>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</si>
  <si>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</si>
  <si>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</si>
  <si>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</si>
  <si>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</si>
  <si>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</si>
  <si>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</si>
  <si>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</si>
  <si>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</si>
  <si>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</si>
  <si>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</si>
  <si>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</si>
  <si>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</si>
  <si>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</si>
  <si>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</si>
  <si>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</si>
  <si>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</si>
  <si>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</si>
  <si>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</si>
  <si>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</si>
  <si>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</si>
  <si>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</si>
  <si>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</si>
  <si>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</si>
  <si>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000 1 08 03010 01 0000 110</t>
  </si>
  <si>
    <t>000 1 08 07150 01 0000 110</t>
  </si>
  <si>
    <t>000 1 11 00000 00 0000 000</t>
  </si>
  <si>
    <t>000 1 11 05074 04 0000 120</t>
  </si>
  <si>
    <t>000 1 11 07000 00 0000 120</t>
  </si>
  <si>
    <t>000 1 11 07014 04 0000 120</t>
  </si>
  <si>
    <t>000 1 11 09044 04 0000 120</t>
  </si>
  <si>
    <t>000 1 12 00000 00 0000 000</t>
  </si>
  <si>
    <t>000 1 12 01000 01 0000 120</t>
  </si>
  <si>
    <t xml:space="preserve">000 1 13 00000 00 0000 000 </t>
  </si>
  <si>
    <t>000 1 13 01000 00 0000 130</t>
  </si>
  <si>
    <t>000 1 13 02064 04 0000 130</t>
  </si>
  <si>
    <t>000 1 13 02994 04 0000 130</t>
  </si>
  <si>
    <t>000 1 14 00000 00 0000 000</t>
  </si>
  <si>
    <t>000 1 14 02043 04 0000 410</t>
  </si>
  <si>
    <t>000 1 14 06012 04 0000 430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</si>
  <si>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</si>
  <si>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</si>
  <si>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</si>
  <si>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</si>
  <si>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</si>
  <si>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</si>
  <si>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000 2 19 00000 00 0000 000</t>
  </si>
  <si>
    <t>000 1 11 05012 04 0000 120</t>
  </si>
  <si>
    <t>Дотации бюджетам бюджетной системы   Российской Федерации</t>
  </si>
  <si>
    <t>Субвенции бюджетам бюджетной системы Российской Федерации</t>
  </si>
  <si>
    <t>000 1 11 09000 00 0000 120</t>
  </si>
  <si>
    <t>000 2 02 10000 00 0000 150</t>
  </si>
  <si>
    <t>000 2 02 15001 04 0000 150</t>
  </si>
  <si>
    <t>000 2 02 20000 00 0000 150</t>
  </si>
  <si>
    <t>000 2 02 30000 00 0000 150</t>
  </si>
  <si>
    <t>000 2 02 40000 00 0000 150</t>
  </si>
  <si>
    <t>000 2 19 00000 04 0000 150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</si>
  <si>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</si>
  <si>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</si>
  <si>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Фактическое исполнение, тыс.руб.</t>
  </si>
  <si>
    <t>000 111 01040 04 0000 120</t>
  </si>
  <si>
    <t>000 2 02 15853 04 00000 150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</si>
  <si>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</si>
  <si>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000 2 07 04050 04 0000 150 </t>
  </si>
  <si>
    <t>Прочие безвозмездные поступления в бюджеты городских округов</t>
  </si>
  <si>
    <t>План решение Думы ЛГО  от 27.12.2019  № 144-НПА (первоначальный), тыс.руб.</t>
  </si>
  <si>
    <t>Процент исполнения к уточненному плану, %</t>
  </si>
  <si>
    <t>Процент исполнения к  первоначальному плану, %</t>
  </si>
  <si>
    <t>План решение Думы ЛГО от 25.12.2020 №  257-НПА (уточненный),         тыс.руб.</t>
  </si>
  <si>
    <t>Пояснение</t>
  </si>
  <si>
    <t xml:space="preserve">Причиной  увеличения плана по НДФЛ:
- повышение  с 01.01.2020 года минимального размера оплаты труда с 11 280 рублей  до 12 130 рублей в соответствии с Федеральным законом  от 27.12.2019 № 463 –ФЗ «О внесении изменений в статью 1 Федерального закона «О минимальном размере оплаты труда»»
</t>
  </si>
  <si>
    <t xml:space="preserve">в связи с уточненной оценкой поступлений доходов от уплаты акцизов на нефтепродукты предоставленной УФК по Приморскому краю. </t>
  </si>
  <si>
    <t>Уточненный прогноз поступлений доходов от главного администратора МИФНС России № 7 по ПК</t>
  </si>
  <si>
    <t>В связи с фактическим поступлением доходов</t>
  </si>
  <si>
    <t>Решение Думы ЛГО от 29.09.2020 № 225"О внесении изменений в решение Думы ЛГО от 25.07.2019 № 110 "О прогнозном плане (программе) приатизации муниципальнного имущества на 2020 год и плановый период 2021-2022 годы""</t>
  </si>
  <si>
    <t>в связи с уточненной оценкой поступлений доходов от аренды земле Управлением имущественных отношений администрации ЛГО</t>
  </si>
  <si>
    <t xml:space="preserve">Сведения о фактических поступлениях доходов по видам доходов бюджета Лесозаводского городского округа за 2020 год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</si>
</sst>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#,##0.0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0_ ;\-#,##0.00\ "/>
    <numFmt numFmtId="183" formatCode="_-* #,##0.000_р_._-;\-* #,##0.000_р_._-;_-* &quot;-&quot;??_р_._-;_-@_-"/>
    <numFmt numFmtId="184" formatCode="_-* #,##0.000&quot;р.&quot;_-;\-* #,##0.000&quot;р.&quot;_-;_-* &quot;-&quot;??&quot;р.&quot;_-;_-@_-"/>
    <numFmt numFmtId="185" formatCode="#,##0.000"/>
    <numFmt numFmtId="186" formatCode="[$-FC19]d\ mmmm\ yyyy\ &quot;г.&quot;"/>
    <numFmt numFmtId="187" formatCode="#,##0.00;[Red]#,##0.00"/>
    <numFmt numFmtId="188" formatCode="#,##0.00&quot;р.&quot;"/>
    <numFmt numFmtId="189" formatCode="0.00;[Red]0.00"/>
  </numFmts>
  <fonts count="59"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Times New Roman Cyr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39" fillId="0" borderId="1">
      <alignment horizontal="center" vertical="top" shrinkToFit="1"/>
      <protection/>
    </xf>
    <xf numFmtId="0" fontId="9" fillId="0" borderId="2">
      <alignment horizontal="left" wrapText="1" indent="1"/>
      <protection/>
    </xf>
    <xf numFmtId="4" fontId="40" fillId="20" borderId="1">
      <alignment horizontal="right" vertical="top" shrinkToFit="1"/>
      <protection/>
    </xf>
    <xf numFmtId="0" fontId="39" fillId="0" borderId="1">
      <alignment horizontal="left" vertical="top" wrapText="1"/>
      <protection/>
    </xf>
    <xf numFmtId="4" fontId="40" fillId="21" borderId="1">
      <alignment horizontal="right" vertical="top" shrinkToFit="1"/>
      <protection/>
    </xf>
    <xf numFmtId="49" fontId="9" fillId="0" borderId="3">
      <alignment horizontal="center" shrinkToFit="1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5" applyNumberFormat="0" applyAlignment="0" applyProtection="0"/>
    <xf numFmtId="0" fontId="43" fillId="29" borderId="4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0" fontId="56" fillId="35" borderId="0" xfId="0" applyFont="1" applyFill="1" applyBorder="1" applyAlignment="1">
      <alignment vertical="top" wrapText="1" readingOrder="1"/>
    </xf>
    <xf numFmtId="0" fontId="1" fillId="35" borderId="0" xfId="0" applyFont="1" applyFill="1" applyBorder="1" applyAlignment="1">
      <alignment horizontal="center" vertical="top" wrapText="1"/>
    </xf>
    <xf numFmtId="49" fontId="9" fillId="0" borderId="0" xfId="38" applyNumberFormat="1" applyBorder="1" applyProtection="1">
      <alignment horizontal="center" shrinkToFit="1"/>
      <protection/>
    </xf>
    <xf numFmtId="0" fontId="10" fillId="0" borderId="0" xfId="34" applyNumberFormat="1" applyFont="1" applyBorder="1" applyAlignment="1" applyProtection="1">
      <alignment horizontal="justify" wrapText="1"/>
      <protection/>
    </xf>
    <xf numFmtId="0" fontId="56" fillId="35" borderId="0" xfId="0" applyFont="1" applyFill="1" applyBorder="1" applyAlignment="1">
      <alignment vertical="top" wrapText="1" readingOrder="1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49" fontId="57" fillId="36" borderId="14" xfId="0" applyNumberFormat="1" applyFont="1" applyFill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wrapText="1"/>
    </xf>
    <xf numFmtId="49" fontId="57" fillId="0" borderId="15" xfId="0" applyNumberFormat="1" applyFont="1" applyFill="1" applyBorder="1" applyAlignment="1">
      <alignment horizontal="center" vertical="top" shrinkToFit="1"/>
    </xf>
    <xf numFmtId="49" fontId="57" fillId="0" borderId="13" xfId="0" applyNumberFormat="1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6" xfId="34" applyNumberFormat="1" applyFont="1" applyBorder="1" applyAlignment="1" applyProtection="1">
      <alignment horizontal="justify" vertical="top" wrapText="1"/>
      <protection/>
    </xf>
    <xf numFmtId="0" fontId="57" fillId="36" borderId="16" xfId="0" applyFont="1" applyFill="1" applyBorder="1" applyAlignment="1">
      <alignment horizontal="justify" vertical="top" wrapText="1"/>
    </xf>
    <xf numFmtId="0" fontId="7" fillId="35" borderId="16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vertical="top" wrapText="1"/>
    </xf>
    <xf numFmtId="0" fontId="1" fillId="35" borderId="0" xfId="0" applyFont="1" applyFill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5" fillId="35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/>
    </xf>
    <xf numFmtId="4" fontId="5" fillId="35" borderId="0" xfId="0" applyNumberFormat="1" applyFont="1" applyFill="1" applyAlignment="1">
      <alignment horizontal="center"/>
    </xf>
    <xf numFmtId="0" fontId="6" fillId="35" borderId="24" xfId="0" applyFont="1" applyFill="1" applyBorder="1" applyAlignment="1">
      <alignment horizontal="center" vertical="center" wrapText="1"/>
    </xf>
    <xf numFmtId="4" fontId="39" fillId="35" borderId="0" xfId="37" applyNumberFormat="1" applyFont="1" applyFill="1" applyBorder="1" applyAlignment="1" applyProtection="1">
      <alignment horizontal="center" vertical="top" shrinkToFit="1"/>
      <protection/>
    </xf>
    <xf numFmtId="0" fontId="11" fillId="35" borderId="25" xfId="0" applyFont="1" applyFill="1" applyBorder="1" applyAlignment="1">
      <alignment horizontal="center" wrapText="1"/>
    </xf>
    <xf numFmtId="4" fontId="39" fillId="35" borderId="0" xfId="35" applyNumberFormat="1" applyFont="1" applyFill="1" applyBorder="1" applyAlignment="1" applyProtection="1">
      <alignment horizontal="center" vertical="top" shrinkToFit="1"/>
      <protection/>
    </xf>
    <xf numFmtId="0" fontId="11" fillId="35" borderId="26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58" fillId="35" borderId="0" xfId="0" applyFont="1" applyFill="1" applyBorder="1" applyAlignment="1">
      <alignment horizontal="center" vertical="top" wrapText="1"/>
    </xf>
    <xf numFmtId="4" fontId="5" fillId="35" borderId="0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28" xfId="0" applyNumberFormat="1" applyFont="1" applyBorder="1" applyAlignment="1">
      <alignment horizontal="center" vertical="top" wrapText="1"/>
    </xf>
    <xf numFmtId="0" fontId="57" fillId="0" borderId="29" xfId="33" applyNumberFormat="1" applyFont="1" applyBorder="1" applyAlignment="1" applyProtection="1">
      <alignment horizontal="center" vertical="top" wrapText="1" shrinkToFit="1"/>
      <protection/>
    </xf>
    <xf numFmtId="0" fontId="57" fillId="0" borderId="30" xfId="36" applyNumberFormat="1" applyFont="1" applyBorder="1" applyAlignment="1" applyProtection="1">
      <alignment horizontal="justify" vertical="top" wrapText="1"/>
      <protection/>
    </xf>
    <xf numFmtId="0" fontId="7" fillId="35" borderId="17" xfId="0" applyFont="1" applyFill="1" applyBorder="1" applyAlignment="1">
      <alignment horizontal="center" vertical="top" wrapText="1"/>
    </xf>
    <xf numFmtId="0" fontId="57" fillId="0" borderId="22" xfId="33" applyNumberFormat="1" applyFont="1" applyBorder="1" applyAlignment="1" applyProtection="1">
      <alignment horizontal="center" vertical="top" wrapText="1" shrinkToFit="1"/>
      <protection/>
    </xf>
    <xf numFmtId="0" fontId="14" fillId="0" borderId="22" xfId="0" applyFont="1" applyBorder="1" applyAlignment="1">
      <alignment horizontal="justify" vertical="top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/>
    </xf>
    <xf numFmtId="0" fontId="15" fillId="35" borderId="22" xfId="0" applyFont="1" applyFill="1" applyBorder="1" applyAlignment="1">
      <alignment horizontal="center" vertical="top"/>
    </xf>
    <xf numFmtId="0" fontId="11" fillId="35" borderId="21" xfId="0" applyFont="1" applyFill="1" applyBorder="1" applyAlignment="1">
      <alignment horizontal="center" vertical="top" wrapText="1"/>
    </xf>
    <xf numFmtId="0" fontId="11" fillId="35" borderId="25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vertical="top" wrapText="1"/>
    </xf>
    <xf numFmtId="0" fontId="14" fillId="0" borderId="22" xfId="0" applyFont="1" applyBorder="1" applyAlignment="1">
      <alignment wrapText="1"/>
    </xf>
    <xf numFmtId="0" fontId="7" fillId="0" borderId="26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3" fontId="7" fillId="0" borderId="22" xfId="0" applyNumberFormat="1" applyFont="1" applyBorder="1" applyAlignment="1">
      <alignment horizontal="center" vertical="top"/>
    </xf>
    <xf numFmtId="4" fontId="7" fillId="0" borderId="31" xfId="0" applyNumberFormat="1" applyFont="1" applyFill="1" applyBorder="1" applyAlignment="1">
      <alignment horizontal="center" vertical="top" wrapText="1"/>
    </xf>
    <xf numFmtId="4" fontId="6" fillId="35" borderId="17" xfId="0" applyNumberFormat="1" applyFont="1" applyFill="1" applyBorder="1" applyAlignment="1">
      <alignment horizontal="center" vertical="top" wrapText="1"/>
    </xf>
    <xf numFmtId="4" fontId="6" fillId="35" borderId="22" xfId="0" applyNumberFormat="1" applyFont="1" applyFill="1" applyBorder="1" applyAlignment="1">
      <alignment horizontal="center" vertical="top" wrapText="1"/>
    </xf>
    <xf numFmtId="4" fontId="7" fillId="0" borderId="32" xfId="0" applyNumberFormat="1" applyFont="1" applyFill="1" applyBorder="1" applyAlignment="1">
      <alignment horizontal="center" vertical="top" wrapText="1"/>
    </xf>
    <xf numFmtId="3" fontId="7" fillId="0" borderId="33" xfId="0" applyNumberFormat="1" applyFont="1" applyBorder="1" applyAlignment="1">
      <alignment horizontal="center" vertical="top" wrapText="1"/>
    </xf>
    <xf numFmtId="4" fontId="7" fillId="35" borderId="22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/>
    </xf>
    <xf numFmtId="4" fontId="6" fillId="35" borderId="34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4" fontId="7" fillId="0" borderId="35" xfId="0" applyNumberFormat="1" applyFont="1" applyFill="1" applyBorder="1" applyAlignment="1">
      <alignment horizontal="center" vertical="top" wrapText="1"/>
    </xf>
    <xf numFmtId="4" fontId="7" fillId="35" borderId="32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/>
    </xf>
    <xf numFmtId="187" fontId="7" fillId="0" borderId="32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/>
    </xf>
    <xf numFmtId="4" fontId="57" fillId="35" borderId="36" xfId="37" applyNumberFormat="1" applyFont="1" applyFill="1" applyBorder="1" applyAlignment="1" applyProtection="1">
      <alignment horizontal="center" vertical="top" shrinkToFit="1"/>
      <protection/>
    </xf>
    <xf numFmtId="4" fontId="57" fillId="35" borderId="22" xfId="37" applyNumberFormat="1" applyFont="1" applyFill="1" applyBorder="1" applyAlignment="1" applyProtection="1">
      <alignment horizontal="center" vertical="top" shrinkToFit="1"/>
      <protection/>
    </xf>
    <xf numFmtId="4" fontId="7" fillId="0" borderId="37" xfId="0" applyNumberFormat="1" applyFont="1" applyBorder="1" applyAlignment="1">
      <alignment horizontal="center" vertical="top"/>
    </xf>
    <xf numFmtId="2" fontId="6" fillId="35" borderId="17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 vertical="top" wrapText="1"/>
    </xf>
    <xf numFmtId="4" fontId="7" fillId="35" borderId="38" xfId="0" applyNumberFormat="1" applyFont="1" applyFill="1" applyBorder="1" applyAlignment="1">
      <alignment horizontal="center" vertical="top" wrapText="1"/>
    </xf>
    <xf numFmtId="4" fontId="7" fillId="0" borderId="39" xfId="0" applyNumberFormat="1" applyFont="1" applyFill="1" applyBorder="1" applyAlignment="1">
      <alignment horizontal="center" vertical="top" wrapText="1"/>
    </xf>
    <xf numFmtId="4" fontId="13" fillId="0" borderId="22" xfId="0" applyNumberFormat="1" applyFont="1" applyFill="1" applyBorder="1" applyAlignment="1">
      <alignment horizontal="center" vertical="top"/>
    </xf>
    <xf numFmtId="2" fontId="6" fillId="35" borderId="22" xfId="0" applyNumberFormat="1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56" fillId="35" borderId="0" xfId="0" applyFont="1" applyFill="1" applyBorder="1" applyAlignment="1">
      <alignment horizontal="left" vertical="top" wrapText="1" readingOrder="1"/>
    </xf>
    <xf numFmtId="0" fontId="1" fillId="35" borderId="0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1" xfId="34"/>
    <cellStyle name="xl35" xfId="35"/>
    <cellStyle name="xl44" xfId="36"/>
    <cellStyle name="xl45" xfId="37"/>
    <cellStyle name="xl5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80" zoomScaleNormal="80" zoomScaleSheetLayoutView="100" workbookViewId="0" topLeftCell="A1">
      <selection activeCell="D11" sqref="D11"/>
    </sheetView>
  </sheetViews>
  <sheetFormatPr defaultColWidth="9.00390625" defaultRowHeight="12.75"/>
  <cols>
    <col min="1" max="1" width="31.00390625" style="3" customWidth="1"/>
    <col min="2" max="2" width="79.125" style="2" customWidth="1"/>
    <col min="3" max="3" width="25.25390625" style="30" customWidth="1"/>
    <col min="4" max="5" width="22.75390625" style="30" customWidth="1"/>
    <col min="6" max="6" width="21.125" style="30" customWidth="1"/>
    <col min="7" max="7" width="22.875" style="30" customWidth="1"/>
    <col min="8" max="8" width="35.375" style="2" customWidth="1"/>
    <col min="9" max="16384" width="9.125" style="2" customWidth="1"/>
  </cols>
  <sheetData>
    <row r="1" ht="18">
      <c r="A1" s="3" t="s">
        <v>23</v>
      </c>
    </row>
    <row r="2" spans="1:8" ht="18.75">
      <c r="A2" s="1"/>
      <c r="E2" s="88"/>
      <c r="F2" s="88"/>
      <c r="G2" s="88"/>
      <c r="H2" s="4"/>
    </row>
    <row r="3" spans="1:8" ht="20.25">
      <c r="A3" s="1"/>
      <c r="E3" s="41"/>
      <c r="F3" s="41"/>
      <c r="G3" s="41"/>
      <c r="H3" s="8"/>
    </row>
    <row r="4" spans="1:7" ht="36" customHeight="1">
      <c r="A4" s="90" t="s">
        <v>112</v>
      </c>
      <c r="B4" s="90"/>
      <c r="C4" s="90"/>
      <c r="D4" s="90"/>
      <c r="E4" s="90"/>
      <c r="F4" s="90"/>
      <c r="G4" s="90"/>
    </row>
    <row r="5" spans="1:7" ht="18.75">
      <c r="A5" s="89"/>
      <c r="B5" s="89"/>
      <c r="C5" s="89"/>
      <c r="D5" s="89"/>
      <c r="E5" s="89"/>
      <c r="F5" s="89"/>
      <c r="G5" s="89"/>
    </row>
    <row r="6" spans="1:7" ht="9" customHeight="1" thickBot="1">
      <c r="A6" s="5"/>
      <c r="B6" s="5"/>
      <c r="C6" s="25"/>
      <c r="D6" s="25"/>
      <c r="E6" s="25"/>
      <c r="F6" s="25"/>
      <c r="G6" s="25"/>
    </row>
    <row r="7" spans="1:8" ht="79.5" thickBot="1">
      <c r="A7" s="26" t="s">
        <v>0</v>
      </c>
      <c r="B7" s="27" t="s">
        <v>1</v>
      </c>
      <c r="C7" s="36" t="s">
        <v>101</v>
      </c>
      <c r="D7" s="38" t="s">
        <v>104</v>
      </c>
      <c r="E7" s="54" t="s">
        <v>95</v>
      </c>
      <c r="F7" s="55" t="s">
        <v>103</v>
      </c>
      <c r="G7" s="56" t="s">
        <v>102</v>
      </c>
      <c r="H7" s="53" t="s">
        <v>105</v>
      </c>
    </row>
    <row r="8" spans="1:8" ht="19.5" thickBot="1">
      <c r="A8" s="26">
        <v>1</v>
      </c>
      <c r="B8" s="27">
        <v>2</v>
      </c>
      <c r="C8" s="34">
        <v>3</v>
      </c>
      <c r="D8" s="39">
        <v>4</v>
      </c>
      <c r="E8" s="28">
        <v>5</v>
      </c>
      <c r="F8" s="50">
        <v>6</v>
      </c>
      <c r="G8" s="51">
        <v>7</v>
      </c>
      <c r="H8" s="52"/>
    </row>
    <row r="9" spans="1:8" ht="18.75">
      <c r="A9" s="23" t="s">
        <v>47</v>
      </c>
      <c r="B9" s="24" t="s">
        <v>2</v>
      </c>
      <c r="C9" s="61">
        <v>542901</v>
      </c>
      <c r="D9" s="61">
        <f>D10+D12+D14+D18+D21+D24+D32+D34+D38+D41+D42</f>
        <v>552069.05</v>
      </c>
      <c r="E9" s="62">
        <f>E10+E12+E14+E18+E21+E24+E32+E34+E38+E41+E42</f>
        <v>562755</v>
      </c>
      <c r="F9" s="63">
        <f>E9/C9*100</f>
        <v>103.6570203407251</v>
      </c>
      <c r="G9" s="64">
        <f>E9/D9*100</f>
        <v>101.93561837962118</v>
      </c>
      <c r="H9" s="52"/>
    </row>
    <row r="10" spans="1:8" ht="19.5" thickBot="1">
      <c r="A10" s="11" t="s">
        <v>48</v>
      </c>
      <c r="B10" s="18" t="s">
        <v>3</v>
      </c>
      <c r="C10" s="61">
        <v>408250</v>
      </c>
      <c r="D10" s="44">
        <v>411250</v>
      </c>
      <c r="E10" s="65">
        <v>425286</v>
      </c>
      <c r="F10" s="63">
        <f aca="true" t="shared" si="0" ref="F10:F57">E10/C10*100</f>
        <v>104.17293325168401</v>
      </c>
      <c r="G10" s="64">
        <f aca="true" t="shared" si="1" ref="G10:G57">E10/D10*100</f>
        <v>103.41300911854103</v>
      </c>
      <c r="H10" s="52"/>
    </row>
    <row r="11" spans="1:8" ht="225.75" customHeight="1">
      <c r="A11" s="11" t="s">
        <v>49</v>
      </c>
      <c r="B11" s="18" t="s">
        <v>4</v>
      </c>
      <c r="C11" s="61">
        <v>408250</v>
      </c>
      <c r="D11" s="66">
        <v>411250</v>
      </c>
      <c r="E11" s="65">
        <v>425286</v>
      </c>
      <c r="F11" s="63">
        <f t="shared" si="0"/>
        <v>104.17293325168401</v>
      </c>
      <c r="G11" s="64">
        <f t="shared" si="1"/>
        <v>103.41300911854103</v>
      </c>
      <c r="H11" s="57" t="s">
        <v>106</v>
      </c>
    </row>
    <row r="12" spans="1:8" ht="31.5">
      <c r="A12" s="11" t="s">
        <v>50</v>
      </c>
      <c r="B12" s="18" t="s">
        <v>30</v>
      </c>
      <c r="C12" s="61">
        <v>22039</v>
      </c>
      <c r="D12" s="43">
        <v>24729</v>
      </c>
      <c r="E12" s="65">
        <v>22083</v>
      </c>
      <c r="F12" s="63">
        <f t="shared" si="0"/>
        <v>100.19964608194564</v>
      </c>
      <c r="G12" s="64">
        <f t="shared" si="1"/>
        <v>89.30001213150553</v>
      </c>
      <c r="H12" s="52"/>
    </row>
    <row r="13" spans="1:8" ht="82.5">
      <c r="A13" s="11" t="s">
        <v>51</v>
      </c>
      <c r="B13" s="19" t="s">
        <v>33</v>
      </c>
      <c r="C13" s="61">
        <v>22039</v>
      </c>
      <c r="D13" s="43">
        <v>24729</v>
      </c>
      <c r="E13" s="65">
        <v>22083</v>
      </c>
      <c r="F13" s="63">
        <f t="shared" si="0"/>
        <v>100.19964608194564</v>
      </c>
      <c r="G13" s="64">
        <f t="shared" si="1"/>
        <v>89.30001213150553</v>
      </c>
      <c r="H13" s="58" t="s">
        <v>107</v>
      </c>
    </row>
    <row r="14" spans="1:8" ht="19.5" thickBot="1">
      <c r="A14" s="11" t="s">
        <v>52</v>
      </c>
      <c r="B14" s="18" t="s">
        <v>5</v>
      </c>
      <c r="C14" s="61">
        <v>29974</v>
      </c>
      <c r="D14" s="61">
        <f>D15+D16+D17</f>
        <v>28462</v>
      </c>
      <c r="E14" s="65">
        <f>E15+E16+E17</f>
        <v>28500</v>
      </c>
      <c r="F14" s="63">
        <f t="shared" si="0"/>
        <v>95.08240475078401</v>
      </c>
      <c r="G14" s="64">
        <f t="shared" si="1"/>
        <v>100.13351134846462</v>
      </c>
      <c r="H14" s="52"/>
    </row>
    <row r="15" spans="1:8" ht="80.25" customHeight="1" thickBot="1">
      <c r="A15" s="11" t="s">
        <v>53</v>
      </c>
      <c r="B15" s="18" t="s">
        <v>6</v>
      </c>
      <c r="C15" s="61">
        <v>27761</v>
      </c>
      <c r="D15" s="61">
        <v>26249</v>
      </c>
      <c r="E15" s="65">
        <v>26437</v>
      </c>
      <c r="F15" s="63">
        <f t="shared" si="0"/>
        <v>95.2307193544901</v>
      </c>
      <c r="G15" s="64">
        <f t="shared" si="1"/>
        <v>100.71621776067661</v>
      </c>
      <c r="H15" s="59" t="s">
        <v>108</v>
      </c>
    </row>
    <row r="16" spans="1:8" ht="18.75">
      <c r="A16" s="11" t="s">
        <v>54</v>
      </c>
      <c r="B16" s="18" t="s">
        <v>7</v>
      </c>
      <c r="C16" s="43">
        <v>1446</v>
      </c>
      <c r="D16" s="43">
        <v>1446</v>
      </c>
      <c r="E16" s="65">
        <v>1166</v>
      </c>
      <c r="F16" s="63">
        <f t="shared" si="0"/>
        <v>80.63623789764868</v>
      </c>
      <c r="G16" s="64">
        <f t="shared" si="1"/>
        <v>80.63623789764868</v>
      </c>
      <c r="H16" s="52"/>
    </row>
    <row r="17" spans="1:8" ht="31.5">
      <c r="A17" s="12" t="s">
        <v>55</v>
      </c>
      <c r="B17" s="20" t="s">
        <v>27</v>
      </c>
      <c r="C17" s="31">
        <v>767</v>
      </c>
      <c r="D17" s="31">
        <v>767</v>
      </c>
      <c r="E17" s="65">
        <v>897</v>
      </c>
      <c r="F17" s="63">
        <f t="shared" si="0"/>
        <v>116.94915254237289</v>
      </c>
      <c r="G17" s="64">
        <f t="shared" si="1"/>
        <v>116.94915254237289</v>
      </c>
      <c r="H17" s="52"/>
    </row>
    <row r="18" spans="1:8" ht="18.75">
      <c r="A18" s="11" t="s">
        <v>56</v>
      </c>
      <c r="B18" s="18" t="s">
        <v>8</v>
      </c>
      <c r="C18" s="43">
        <v>42157</v>
      </c>
      <c r="D18" s="43">
        <f>D19+D20</f>
        <v>42157</v>
      </c>
      <c r="E18" s="65">
        <f>E19+E20</f>
        <v>39613</v>
      </c>
      <c r="F18" s="63">
        <f t="shared" si="0"/>
        <v>93.96541499632328</v>
      </c>
      <c r="G18" s="64">
        <f t="shared" si="1"/>
        <v>93.96541499632328</v>
      </c>
      <c r="H18" s="52"/>
    </row>
    <row r="19" spans="1:8" ht="18.75">
      <c r="A19" s="11" t="s">
        <v>57</v>
      </c>
      <c r="B19" s="18" t="s">
        <v>31</v>
      </c>
      <c r="C19" s="43">
        <v>15932</v>
      </c>
      <c r="D19" s="43">
        <v>15932</v>
      </c>
      <c r="E19" s="65">
        <v>13226</v>
      </c>
      <c r="F19" s="63">
        <f t="shared" si="0"/>
        <v>83.01531508912879</v>
      </c>
      <c r="G19" s="64">
        <f t="shared" si="1"/>
        <v>83.01531508912879</v>
      </c>
      <c r="H19" s="52"/>
    </row>
    <row r="20" spans="1:8" ht="18.75">
      <c r="A20" s="11" t="s">
        <v>58</v>
      </c>
      <c r="B20" s="18" t="s">
        <v>9</v>
      </c>
      <c r="C20" s="61">
        <v>26225</v>
      </c>
      <c r="D20" s="61">
        <v>26225</v>
      </c>
      <c r="E20" s="65">
        <v>26387</v>
      </c>
      <c r="F20" s="63">
        <f t="shared" si="0"/>
        <v>100.61773117254529</v>
      </c>
      <c r="G20" s="64">
        <f t="shared" si="1"/>
        <v>100.61773117254529</v>
      </c>
      <c r="H20" s="52"/>
    </row>
    <row r="21" spans="1:8" ht="18.75">
      <c r="A21" s="11" t="s">
        <v>59</v>
      </c>
      <c r="B21" s="18" t="s">
        <v>10</v>
      </c>
      <c r="C21" s="61">
        <v>6794</v>
      </c>
      <c r="D21" s="61">
        <f>D22+D23</f>
        <v>6794</v>
      </c>
      <c r="E21" s="65">
        <f>E22+E23</f>
        <v>5527</v>
      </c>
      <c r="F21" s="63">
        <f t="shared" si="0"/>
        <v>81.35119222843686</v>
      </c>
      <c r="G21" s="64">
        <f t="shared" si="1"/>
        <v>81.35119222843686</v>
      </c>
      <c r="H21" s="52"/>
    </row>
    <row r="22" spans="1:8" ht="47.25">
      <c r="A22" s="13" t="s">
        <v>60</v>
      </c>
      <c r="B22" s="19" t="s">
        <v>34</v>
      </c>
      <c r="C22" s="61">
        <v>6764</v>
      </c>
      <c r="D22" s="61">
        <v>6764</v>
      </c>
      <c r="E22" s="65">
        <v>5512</v>
      </c>
      <c r="F22" s="63">
        <f t="shared" si="0"/>
        <v>81.4902424600828</v>
      </c>
      <c r="G22" s="64">
        <f t="shared" si="1"/>
        <v>81.4902424600828</v>
      </c>
      <c r="H22" s="52"/>
    </row>
    <row r="23" spans="1:8" ht="31.5">
      <c r="A23" s="13" t="s">
        <v>61</v>
      </c>
      <c r="B23" s="18" t="s">
        <v>11</v>
      </c>
      <c r="C23" s="67">
        <v>30</v>
      </c>
      <c r="D23" s="67">
        <v>30</v>
      </c>
      <c r="E23" s="68">
        <v>15</v>
      </c>
      <c r="F23" s="63">
        <f t="shared" si="0"/>
        <v>50</v>
      </c>
      <c r="G23" s="64">
        <f t="shared" si="1"/>
        <v>50</v>
      </c>
      <c r="H23" s="52"/>
    </row>
    <row r="24" spans="1:8" ht="31.5">
      <c r="A24" s="13" t="s">
        <v>62</v>
      </c>
      <c r="B24" s="21" t="s">
        <v>12</v>
      </c>
      <c r="C24" s="69">
        <v>28601</v>
      </c>
      <c r="D24" s="69">
        <f>D25+D26+D27+D28+D30</f>
        <v>25055.05</v>
      </c>
      <c r="E24" s="68">
        <f>E25+E26+E27+E28+E30</f>
        <v>25880</v>
      </c>
      <c r="F24" s="70">
        <f t="shared" si="0"/>
        <v>90.48634663123667</v>
      </c>
      <c r="G24" s="64">
        <f t="shared" si="1"/>
        <v>103.29254980532868</v>
      </c>
      <c r="H24" s="52"/>
    </row>
    <row r="25" spans="1:8" ht="82.5">
      <c r="A25" s="14" t="s">
        <v>83</v>
      </c>
      <c r="B25" s="19" t="s">
        <v>35</v>
      </c>
      <c r="C25" s="61">
        <v>21300</v>
      </c>
      <c r="D25" s="61">
        <v>17754.05</v>
      </c>
      <c r="E25" s="65">
        <v>18668</v>
      </c>
      <c r="F25" s="63">
        <f t="shared" si="0"/>
        <v>87.64319248826291</v>
      </c>
      <c r="G25" s="64">
        <f t="shared" si="1"/>
        <v>105.14783950704205</v>
      </c>
      <c r="H25" s="58" t="s">
        <v>111</v>
      </c>
    </row>
    <row r="26" spans="1:8" ht="57" customHeight="1">
      <c r="A26" s="14" t="s">
        <v>96</v>
      </c>
      <c r="B26" s="40" t="s">
        <v>46</v>
      </c>
      <c r="C26" s="61">
        <v>0</v>
      </c>
      <c r="D26" s="61">
        <v>0</v>
      </c>
      <c r="E26" s="65">
        <v>0</v>
      </c>
      <c r="F26" s="63" t="e">
        <f t="shared" si="0"/>
        <v>#DIV/0!</v>
      </c>
      <c r="G26" s="64" t="e">
        <f t="shared" si="1"/>
        <v>#DIV/0!</v>
      </c>
      <c r="H26" s="52"/>
    </row>
    <row r="27" spans="1:8" ht="31.5">
      <c r="A27" s="14" t="s">
        <v>63</v>
      </c>
      <c r="B27" s="19" t="s">
        <v>36</v>
      </c>
      <c r="C27" s="61">
        <v>5001</v>
      </c>
      <c r="D27" s="61">
        <v>5001</v>
      </c>
      <c r="E27" s="65">
        <v>5213</v>
      </c>
      <c r="F27" s="63">
        <f t="shared" si="0"/>
        <v>104.2391521695661</v>
      </c>
      <c r="G27" s="64">
        <f t="shared" si="1"/>
        <v>104.2391521695661</v>
      </c>
      <c r="H27" s="52"/>
    </row>
    <row r="28" spans="1:8" ht="18.75">
      <c r="A28" s="13" t="s">
        <v>64</v>
      </c>
      <c r="B28" s="18" t="s">
        <v>13</v>
      </c>
      <c r="C28" s="71">
        <v>340</v>
      </c>
      <c r="D28" s="71">
        <v>340</v>
      </c>
      <c r="E28" s="65">
        <v>25</v>
      </c>
      <c r="F28" s="63">
        <f t="shared" si="0"/>
        <v>7.352941176470589</v>
      </c>
      <c r="G28" s="64">
        <f t="shared" si="1"/>
        <v>7.352941176470589</v>
      </c>
      <c r="H28" s="52"/>
    </row>
    <row r="29" spans="1:8" ht="47.25">
      <c r="A29" s="13" t="s">
        <v>65</v>
      </c>
      <c r="B29" s="19" t="s">
        <v>37</v>
      </c>
      <c r="C29" s="71">
        <v>340</v>
      </c>
      <c r="D29" s="71">
        <v>340</v>
      </c>
      <c r="E29" s="65">
        <v>25</v>
      </c>
      <c r="F29" s="63">
        <f t="shared" si="0"/>
        <v>7.352941176470589</v>
      </c>
      <c r="G29" s="64">
        <f t="shared" si="1"/>
        <v>7.352941176470589</v>
      </c>
      <c r="H29" s="52"/>
    </row>
    <row r="30" spans="1:8" ht="78.75">
      <c r="A30" s="13" t="s">
        <v>86</v>
      </c>
      <c r="B30" s="18" t="s">
        <v>29</v>
      </c>
      <c r="C30" s="61">
        <v>1960</v>
      </c>
      <c r="D30" s="61">
        <v>1960</v>
      </c>
      <c r="E30" s="65">
        <v>1974</v>
      </c>
      <c r="F30" s="63">
        <f t="shared" si="0"/>
        <v>100.71428571428571</v>
      </c>
      <c r="G30" s="64">
        <f t="shared" si="1"/>
        <v>100.71428571428571</v>
      </c>
      <c r="H30" s="52"/>
    </row>
    <row r="31" spans="1:8" ht="63">
      <c r="A31" s="13" t="s">
        <v>66</v>
      </c>
      <c r="B31" s="19" t="s">
        <v>38</v>
      </c>
      <c r="C31" s="61">
        <v>1960</v>
      </c>
      <c r="D31" s="61">
        <v>1960</v>
      </c>
      <c r="E31" s="65">
        <v>1974</v>
      </c>
      <c r="F31" s="63">
        <f t="shared" si="0"/>
        <v>100.71428571428571</v>
      </c>
      <c r="G31" s="64">
        <f t="shared" si="1"/>
        <v>100.71428571428571</v>
      </c>
      <c r="H31" s="52"/>
    </row>
    <row r="32" spans="1:8" ht="18.75">
      <c r="A32" s="13" t="s">
        <v>67</v>
      </c>
      <c r="B32" s="18" t="s">
        <v>14</v>
      </c>
      <c r="C32" s="71">
        <v>362</v>
      </c>
      <c r="D32" s="71">
        <v>362</v>
      </c>
      <c r="E32" s="65">
        <v>396</v>
      </c>
      <c r="F32" s="63">
        <f t="shared" si="0"/>
        <v>109.39226519337018</v>
      </c>
      <c r="G32" s="64">
        <f t="shared" si="1"/>
        <v>109.39226519337018</v>
      </c>
      <c r="H32" s="52"/>
    </row>
    <row r="33" spans="1:8" ht="18.75">
      <c r="A33" s="13" t="s">
        <v>68</v>
      </c>
      <c r="B33" s="18" t="s">
        <v>15</v>
      </c>
      <c r="C33" s="71">
        <v>362</v>
      </c>
      <c r="D33" s="71">
        <v>362</v>
      </c>
      <c r="E33" s="65">
        <v>396</v>
      </c>
      <c r="F33" s="63">
        <f t="shared" si="0"/>
        <v>109.39226519337018</v>
      </c>
      <c r="G33" s="64">
        <f t="shared" si="1"/>
        <v>109.39226519337018</v>
      </c>
      <c r="H33" s="52"/>
    </row>
    <row r="34" spans="1:8" ht="31.5">
      <c r="A34" s="13" t="s">
        <v>69</v>
      </c>
      <c r="B34" s="18" t="s">
        <v>24</v>
      </c>
      <c r="C34" s="71">
        <v>690</v>
      </c>
      <c r="D34" s="71">
        <f>D36+D37</f>
        <v>690</v>
      </c>
      <c r="E34" s="65">
        <f>E36+E37</f>
        <v>854</v>
      </c>
      <c r="F34" s="63">
        <f t="shared" si="0"/>
        <v>123.76811594202898</v>
      </c>
      <c r="G34" s="64">
        <f t="shared" si="1"/>
        <v>123.76811594202898</v>
      </c>
      <c r="H34" s="52"/>
    </row>
    <row r="35" spans="1:8" ht="18.75">
      <c r="A35" s="13" t="s">
        <v>70</v>
      </c>
      <c r="B35" s="18" t="s">
        <v>25</v>
      </c>
      <c r="C35" s="71">
        <v>690</v>
      </c>
      <c r="D35" s="71">
        <f>D36+D37</f>
        <v>690</v>
      </c>
      <c r="E35" s="65">
        <f>E36+E37</f>
        <v>854</v>
      </c>
      <c r="F35" s="63">
        <f t="shared" si="0"/>
        <v>123.76811594202898</v>
      </c>
      <c r="G35" s="64">
        <f t="shared" si="1"/>
        <v>123.76811594202898</v>
      </c>
      <c r="H35" s="52"/>
    </row>
    <row r="36" spans="1:8" ht="31.5">
      <c r="A36" s="15" t="s">
        <v>71</v>
      </c>
      <c r="B36" s="19" t="s">
        <v>39</v>
      </c>
      <c r="C36" s="29">
        <v>522</v>
      </c>
      <c r="D36" s="29">
        <v>522</v>
      </c>
      <c r="E36" s="65">
        <v>648</v>
      </c>
      <c r="F36" s="63">
        <f t="shared" si="0"/>
        <v>124.13793103448276</v>
      </c>
      <c r="G36" s="64">
        <f t="shared" si="1"/>
        <v>124.13793103448276</v>
      </c>
      <c r="H36" s="52"/>
    </row>
    <row r="37" spans="1:8" ht="18.75">
      <c r="A37" s="11" t="s">
        <v>72</v>
      </c>
      <c r="B37" s="19" t="s">
        <v>40</v>
      </c>
      <c r="C37" s="29">
        <v>168</v>
      </c>
      <c r="D37" s="29">
        <v>168</v>
      </c>
      <c r="E37" s="72">
        <v>206</v>
      </c>
      <c r="F37" s="63">
        <f t="shared" si="0"/>
        <v>122.61904761904762</v>
      </c>
      <c r="G37" s="64">
        <f t="shared" si="1"/>
        <v>122.61904761904762</v>
      </c>
      <c r="H37" s="52"/>
    </row>
    <row r="38" spans="1:8" ht="32.25" thickBot="1">
      <c r="A38" s="11" t="s">
        <v>73</v>
      </c>
      <c r="B38" s="18" t="s">
        <v>16</v>
      </c>
      <c r="C38" s="61">
        <v>1800</v>
      </c>
      <c r="D38" s="61">
        <f>D39+D40</f>
        <v>6400</v>
      </c>
      <c r="E38" s="68">
        <f>E39+E40</f>
        <v>7610</v>
      </c>
      <c r="F38" s="63">
        <f t="shared" si="0"/>
        <v>422.77777777777777</v>
      </c>
      <c r="G38" s="64">
        <f t="shared" si="1"/>
        <v>118.90624999999999</v>
      </c>
      <c r="H38" s="52"/>
    </row>
    <row r="39" spans="1:8" ht="138.75" customHeight="1" thickBot="1">
      <c r="A39" s="16" t="s">
        <v>74</v>
      </c>
      <c r="B39" s="19" t="s">
        <v>41</v>
      </c>
      <c r="C39" s="71">
        <v>200</v>
      </c>
      <c r="D39" s="71">
        <v>0</v>
      </c>
      <c r="E39" s="65">
        <v>0</v>
      </c>
      <c r="F39" s="63">
        <f t="shared" si="0"/>
        <v>0</v>
      </c>
      <c r="G39" s="64" t="e">
        <f t="shared" si="1"/>
        <v>#DIV/0!</v>
      </c>
      <c r="H39" s="59" t="s">
        <v>110</v>
      </c>
    </row>
    <row r="40" spans="1:8" ht="48" thickBot="1">
      <c r="A40" s="11" t="s">
        <v>75</v>
      </c>
      <c r="B40" s="19" t="s">
        <v>42</v>
      </c>
      <c r="C40" s="61">
        <v>1600</v>
      </c>
      <c r="D40" s="73">
        <v>6400</v>
      </c>
      <c r="E40" s="65">
        <v>7610</v>
      </c>
      <c r="F40" s="63">
        <f t="shared" si="0"/>
        <v>475.62499999999994</v>
      </c>
      <c r="G40" s="64">
        <f t="shared" si="1"/>
        <v>118.90624999999999</v>
      </c>
      <c r="H40" s="60" t="s">
        <v>109</v>
      </c>
    </row>
    <row r="41" spans="1:8" ht="18.75">
      <c r="A41" s="11" t="s">
        <v>76</v>
      </c>
      <c r="B41" s="18" t="s">
        <v>17</v>
      </c>
      <c r="C41" s="61">
        <v>1158</v>
      </c>
      <c r="D41" s="61">
        <v>3500</v>
      </c>
      <c r="E41" s="65">
        <v>4188</v>
      </c>
      <c r="F41" s="63">
        <f t="shared" si="0"/>
        <v>361.6580310880829</v>
      </c>
      <c r="G41" s="64">
        <f t="shared" si="1"/>
        <v>119.65714285714286</v>
      </c>
      <c r="H41" s="52"/>
    </row>
    <row r="42" spans="1:8" ht="18.75">
      <c r="A42" s="11" t="s">
        <v>77</v>
      </c>
      <c r="B42" s="18" t="s">
        <v>18</v>
      </c>
      <c r="C42" s="61">
        <v>1076</v>
      </c>
      <c r="D42" s="61">
        <v>2670</v>
      </c>
      <c r="E42" s="65">
        <f>E43+E44</f>
        <v>2818</v>
      </c>
      <c r="F42" s="63">
        <f t="shared" si="0"/>
        <v>261.8959107806691</v>
      </c>
      <c r="G42" s="64">
        <f t="shared" si="1"/>
        <v>105.54307116104869</v>
      </c>
      <c r="H42" s="52"/>
    </row>
    <row r="43" spans="1:8" ht="18.75">
      <c r="A43" s="11" t="s">
        <v>78</v>
      </c>
      <c r="B43" s="19" t="s">
        <v>43</v>
      </c>
      <c r="C43" s="67"/>
      <c r="D43" s="67"/>
      <c r="E43" s="65">
        <v>-7</v>
      </c>
      <c r="F43" s="63" t="e">
        <f t="shared" si="0"/>
        <v>#DIV/0!</v>
      </c>
      <c r="G43" s="64" t="e">
        <f t="shared" si="1"/>
        <v>#DIV/0!</v>
      </c>
      <c r="H43" s="52"/>
    </row>
    <row r="44" spans="1:8" ht="18.75">
      <c r="A44" s="11" t="s">
        <v>79</v>
      </c>
      <c r="B44" s="19" t="s">
        <v>44</v>
      </c>
      <c r="C44" s="61">
        <v>1706</v>
      </c>
      <c r="D44" s="61">
        <v>2670</v>
      </c>
      <c r="E44" s="65">
        <v>2825</v>
      </c>
      <c r="F44" s="63">
        <f t="shared" si="0"/>
        <v>165.59202813599063</v>
      </c>
      <c r="G44" s="64">
        <f t="shared" si="1"/>
        <v>105.80524344569288</v>
      </c>
      <c r="H44" s="52"/>
    </row>
    <row r="45" spans="1:8" ht="18.75">
      <c r="A45" s="11" t="s">
        <v>80</v>
      </c>
      <c r="B45" s="18" t="s">
        <v>19</v>
      </c>
      <c r="C45" s="74">
        <v>577864.58</v>
      </c>
      <c r="D45" s="74">
        <f>D46+D54</f>
        <v>760595.9799999999</v>
      </c>
      <c r="E45" s="75">
        <f>E46+E54+E55</f>
        <v>712961.7</v>
      </c>
      <c r="F45" s="63">
        <f t="shared" si="0"/>
        <v>123.37868155892164</v>
      </c>
      <c r="G45" s="64">
        <f t="shared" si="1"/>
        <v>93.73724273430949</v>
      </c>
      <c r="H45" s="52"/>
    </row>
    <row r="46" spans="1:8" ht="31.5">
      <c r="A46" s="11" t="s">
        <v>81</v>
      </c>
      <c r="B46" s="22" t="s">
        <v>32</v>
      </c>
      <c r="C46" s="74">
        <v>577864.58</v>
      </c>
      <c r="D46" s="74">
        <f>D47+D51+D52+D53</f>
        <v>760268.9799999999</v>
      </c>
      <c r="E46" s="75">
        <f>E47+E51+E52+E53</f>
        <v>718075.7</v>
      </c>
      <c r="F46" s="63">
        <f t="shared" si="0"/>
        <v>124.26366398854209</v>
      </c>
      <c r="G46" s="64">
        <f t="shared" si="1"/>
        <v>94.45021681668507</v>
      </c>
      <c r="H46" s="52"/>
    </row>
    <row r="47" spans="1:8" ht="18.75">
      <c r="A47" s="17" t="s">
        <v>87</v>
      </c>
      <c r="B47" s="18" t="s">
        <v>84</v>
      </c>
      <c r="C47" s="74">
        <v>4357.35</v>
      </c>
      <c r="D47" s="74">
        <f>D49+D50</f>
        <v>76621.7</v>
      </c>
      <c r="E47" s="65">
        <f>E48+E49+E50</f>
        <v>76621.7</v>
      </c>
      <c r="F47" s="63">
        <f t="shared" si="0"/>
        <v>1758.447221361607</v>
      </c>
      <c r="G47" s="64">
        <f t="shared" si="1"/>
        <v>100</v>
      </c>
      <c r="H47" s="52"/>
    </row>
    <row r="48" spans="1:8" ht="31.5">
      <c r="A48" s="17" t="s">
        <v>88</v>
      </c>
      <c r="B48" s="22" t="s">
        <v>26</v>
      </c>
      <c r="C48" s="76">
        <v>4357.35</v>
      </c>
      <c r="D48" s="71">
        <v>0</v>
      </c>
      <c r="E48" s="65">
        <v>0</v>
      </c>
      <c r="F48" s="63">
        <f t="shared" si="0"/>
        <v>0</v>
      </c>
      <c r="G48" s="64" t="e">
        <f t="shared" si="1"/>
        <v>#DIV/0!</v>
      </c>
      <c r="H48" s="52"/>
    </row>
    <row r="49" spans="1:8" ht="31.5">
      <c r="A49" s="45" t="s">
        <v>93</v>
      </c>
      <c r="B49" s="46" t="s">
        <v>94</v>
      </c>
      <c r="C49" s="77">
        <v>0</v>
      </c>
      <c r="D49" s="74">
        <v>75268.7</v>
      </c>
      <c r="E49" s="65">
        <v>75268.7</v>
      </c>
      <c r="F49" s="63" t="e">
        <f t="shared" si="0"/>
        <v>#DIV/0!</v>
      </c>
      <c r="G49" s="64">
        <f t="shared" si="1"/>
        <v>100</v>
      </c>
      <c r="H49" s="52"/>
    </row>
    <row r="50" spans="1:8" ht="82.5">
      <c r="A50" s="48" t="s">
        <v>97</v>
      </c>
      <c r="B50" s="49" t="s">
        <v>98</v>
      </c>
      <c r="C50" s="78">
        <v>0</v>
      </c>
      <c r="D50" s="74">
        <v>1353</v>
      </c>
      <c r="E50" s="65">
        <v>1353</v>
      </c>
      <c r="F50" s="63" t="e">
        <f t="shared" si="0"/>
        <v>#DIV/0!</v>
      </c>
      <c r="G50" s="64">
        <f t="shared" si="1"/>
        <v>100</v>
      </c>
      <c r="H50" s="52"/>
    </row>
    <row r="51" spans="1:8" ht="31.5">
      <c r="A51" s="47" t="s">
        <v>89</v>
      </c>
      <c r="B51" s="24" t="s">
        <v>28</v>
      </c>
      <c r="C51" s="79">
        <v>95237.32</v>
      </c>
      <c r="D51" s="74">
        <v>144688.11</v>
      </c>
      <c r="E51" s="65">
        <v>136870</v>
      </c>
      <c r="F51" s="80">
        <f t="shared" si="0"/>
        <v>143.71466983741246</v>
      </c>
      <c r="G51" s="85">
        <f>E51/D51*100</f>
        <v>94.59657742436474</v>
      </c>
      <c r="H51" s="52"/>
    </row>
    <row r="52" spans="1:8" ht="18.75">
      <c r="A52" s="17" t="s">
        <v>90</v>
      </c>
      <c r="B52" s="18" t="s">
        <v>85</v>
      </c>
      <c r="C52" s="74">
        <v>478269.91</v>
      </c>
      <c r="D52" s="74">
        <v>523633.35</v>
      </c>
      <c r="E52" s="65">
        <v>489699</v>
      </c>
      <c r="F52" s="63">
        <f t="shared" si="0"/>
        <v>102.3896736468326</v>
      </c>
      <c r="G52" s="64">
        <f t="shared" si="1"/>
        <v>93.51944447388617</v>
      </c>
      <c r="H52" s="52"/>
    </row>
    <row r="53" spans="1:8" ht="18.75">
      <c r="A53" s="17" t="s">
        <v>91</v>
      </c>
      <c r="B53" s="18" t="s">
        <v>20</v>
      </c>
      <c r="C53" s="81">
        <v>0</v>
      </c>
      <c r="D53" s="82">
        <v>15325.82</v>
      </c>
      <c r="E53" s="65">
        <v>14885</v>
      </c>
      <c r="F53" s="63" t="e">
        <f t="shared" si="0"/>
        <v>#DIV/0!</v>
      </c>
      <c r="G53" s="64">
        <f t="shared" si="1"/>
        <v>97.12367755852543</v>
      </c>
      <c r="H53" s="52"/>
    </row>
    <row r="54" spans="1:8" ht="18.75">
      <c r="A54" s="17" t="s">
        <v>99</v>
      </c>
      <c r="B54" s="18" t="s">
        <v>100</v>
      </c>
      <c r="C54" s="81">
        <v>0</v>
      </c>
      <c r="D54" s="81">
        <v>327</v>
      </c>
      <c r="E54" s="83">
        <v>327</v>
      </c>
      <c r="F54" s="63" t="e">
        <f>E54/C54*100</f>
        <v>#DIV/0!</v>
      </c>
      <c r="G54" s="64">
        <f>E54/D54*100</f>
        <v>100</v>
      </c>
      <c r="H54" s="52"/>
    </row>
    <row r="55" spans="1:8" ht="47.25">
      <c r="A55" s="11" t="s">
        <v>82</v>
      </c>
      <c r="B55" s="18" t="s">
        <v>22</v>
      </c>
      <c r="C55" s="81">
        <v>0</v>
      </c>
      <c r="D55" s="81">
        <v>0</v>
      </c>
      <c r="E55" s="84">
        <v>-5441</v>
      </c>
      <c r="F55" s="63" t="e">
        <f t="shared" si="0"/>
        <v>#DIV/0!</v>
      </c>
      <c r="G55" s="64" t="e">
        <f t="shared" si="1"/>
        <v>#DIV/0!</v>
      </c>
      <c r="H55" s="52"/>
    </row>
    <row r="56" spans="1:8" ht="31.5">
      <c r="A56" s="11" t="s">
        <v>92</v>
      </c>
      <c r="B56" s="19" t="s">
        <v>45</v>
      </c>
      <c r="C56" s="81">
        <v>0</v>
      </c>
      <c r="D56" s="81">
        <v>0</v>
      </c>
      <c r="E56" s="84">
        <v>-5441</v>
      </c>
      <c r="F56" s="63" t="e">
        <f t="shared" si="0"/>
        <v>#DIV/0!</v>
      </c>
      <c r="G56" s="64" t="e">
        <f t="shared" si="1"/>
        <v>#DIV/0!</v>
      </c>
      <c r="H56" s="52"/>
    </row>
    <row r="57" spans="1:8" ht="19.5" thickBot="1">
      <c r="A57" s="86" t="s">
        <v>21</v>
      </c>
      <c r="B57" s="87"/>
      <c r="C57" s="74">
        <v>1120765.58</v>
      </c>
      <c r="D57" s="76">
        <f>D45+D9</f>
        <v>1312665.0299999998</v>
      </c>
      <c r="E57" s="84">
        <f>E45+E9</f>
        <v>1275716.7</v>
      </c>
      <c r="F57" s="63">
        <f t="shared" si="0"/>
        <v>113.82547097850737</v>
      </c>
      <c r="G57" s="64">
        <f t="shared" si="1"/>
        <v>97.18524306235233</v>
      </c>
      <c r="H57" s="52"/>
    </row>
    <row r="58" spans="1:7" s="10" customFormat="1" ht="18">
      <c r="A58" s="9"/>
      <c r="C58" s="32"/>
      <c r="D58" s="32"/>
      <c r="E58" s="32"/>
      <c r="F58" s="32"/>
      <c r="G58" s="32"/>
    </row>
    <row r="59" spans="1:7" s="10" customFormat="1" ht="18">
      <c r="A59" s="9"/>
      <c r="C59" s="32"/>
      <c r="D59" s="32"/>
      <c r="E59" s="42"/>
      <c r="F59" s="32"/>
      <c r="G59" s="32"/>
    </row>
    <row r="61" ht="18">
      <c r="E61" s="33"/>
    </row>
    <row r="62" ht="18">
      <c r="C62" s="33"/>
    </row>
    <row r="63" spans="1:4" ht="18">
      <c r="A63" s="6"/>
      <c r="C63" s="35"/>
      <c r="D63" s="37"/>
    </row>
    <row r="73" ht="18">
      <c r="B73" s="7"/>
    </row>
  </sheetData>
  <sheetProtection/>
  <mergeCells count="4">
    <mergeCell ref="A57:B57"/>
    <mergeCell ref="E2:G2"/>
    <mergeCell ref="A5:G5"/>
    <mergeCell ref="A4:G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8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sopova</dc:creator>
  <cp:keywords/>
  <dc:description/>
  <cp:lastModifiedBy>user</cp:lastModifiedBy>
  <cp:lastPrinted>2020-05-26T04:13:38Z</cp:lastPrinted>
  <dcterms:created xsi:type="dcterms:W3CDTF">2003-06-16T21:45:29Z</dcterms:created>
  <dcterms:modified xsi:type="dcterms:W3CDTF">2021-05-28T02:10:40Z</dcterms:modified>
  <cp:category/>
  <cp:version/>
  <cp:contentType/>
  <cp:contentStatus/>
</cp:coreProperties>
</file>