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305" yWindow="1365" windowWidth="12330" windowHeight="8010"/>
  </bookViews>
  <sheets>
    <sheet name="2019 год" sheetId="2" r:id="rId1"/>
    <sheet name="2020-2021 года" sheetId="3" r:id="rId2"/>
  </sheets>
  <definedNames>
    <definedName name="_xlnm.Print_Titles" localSheetId="0">'2019 год'!$6:$6</definedName>
    <definedName name="_xlnm.Print_Titles" localSheetId="1">'2020-2021 года'!$7:$7</definedName>
    <definedName name="_xlnm.Print_Area" localSheetId="0">'2019 год'!$A$1:$H$24</definedName>
    <definedName name="_xlnm.Print_Area" localSheetId="1">'2020-2021 года'!$A$1:$AF$37</definedName>
  </definedNames>
  <calcPr calcId="124519"/>
</workbook>
</file>

<file path=xl/calcChain.xml><?xml version="1.0" encoding="utf-8"?>
<calcChain xmlns="http://schemas.openxmlformats.org/spreadsheetml/2006/main">
  <c r="G8" i="2"/>
  <c r="G9"/>
  <c r="G10"/>
  <c r="G11"/>
  <c r="G12"/>
  <c r="G13"/>
  <c r="G14"/>
  <c r="G15"/>
  <c r="G16"/>
  <c r="G17"/>
  <c r="G18"/>
  <c r="G19"/>
  <c r="G20"/>
  <c r="G21"/>
  <c r="G22"/>
  <c r="G23"/>
  <c r="E8"/>
  <c r="E9"/>
  <c r="E10"/>
  <c r="E11"/>
  <c r="E12"/>
  <c r="E13"/>
  <c r="E14"/>
  <c r="E15"/>
  <c r="E16"/>
  <c r="E17"/>
  <c r="E18"/>
  <c r="E19"/>
  <c r="E20"/>
  <c r="E21"/>
  <c r="E22"/>
  <c r="E23"/>
  <c r="G7"/>
  <c r="E7"/>
  <c r="AF13" i="3"/>
  <c r="AE36"/>
  <c r="AE33"/>
  <c r="AE32"/>
  <c r="AE31"/>
  <c r="AE30"/>
  <c r="AE29"/>
  <c r="AE28"/>
  <c r="AE27"/>
  <c r="AE25"/>
  <c r="AE24"/>
  <c r="AE23"/>
  <c r="AE22"/>
  <c r="AE21"/>
  <c r="AE20"/>
  <c r="AE19"/>
  <c r="AE18"/>
  <c r="AE17"/>
  <c r="AE16"/>
  <c r="AE15"/>
  <c r="AE14"/>
  <c r="AF11"/>
  <c r="AF4" s="1"/>
  <c r="AE12"/>
  <c r="AE10"/>
  <c r="AF9"/>
  <c r="AE8"/>
  <c r="Q13"/>
  <c r="Q11" s="1"/>
  <c r="P35"/>
  <c r="N35"/>
  <c r="L35"/>
  <c r="J35"/>
  <c r="H35"/>
  <c r="F35"/>
  <c r="D35"/>
  <c r="P34"/>
  <c r="N34"/>
  <c r="L34"/>
  <c r="J34"/>
  <c r="H34"/>
  <c r="F34"/>
  <c r="D34"/>
  <c r="N26"/>
  <c r="L26"/>
  <c r="J26"/>
  <c r="H26"/>
  <c r="F26"/>
  <c r="D26"/>
  <c r="P36"/>
  <c r="P15"/>
  <c r="P16"/>
  <c r="P17"/>
  <c r="P18"/>
  <c r="P19"/>
  <c r="P20"/>
  <c r="P21"/>
  <c r="P22"/>
  <c r="P23"/>
  <c r="P24"/>
  <c r="P25"/>
  <c r="P27"/>
  <c r="P26"/>
  <c r="P28"/>
  <c r="P29"/>
  <c r="P30"/>
  <c r="P31"/>
  <c r="P32"/>
  <c r="P33"/>
  <c r="P14"/>
  <c r="P12"/>
  <c r="P10"/>
  <c r="Q9"/>
  <c r="P8"/>
  <c r="AC36"/>
  <c r="AC33"/>
  <c r="AC32"/>
  <c r="AC31"/>
  <c r="AC30"/>
  <c r="AC29"/>
  <c r="AC28"/>
  <c r="AC27"/>
  <c r="AC25"/>
  <c r="AC24"/>
  <c r="AC23"/>
  <c r="AC22"/>
  <c r="AC21"/>
  <c r="AC20"/>
  <c r="AC19"/>
  <c r="AC18"/>
  <c r="AC17"/>
  <c r="AC16"/>
  <c r="AC15"/>
  <c r="AC14"/>
  <c r="AD13"/>
  <c r="AD11" s="1"/>
  <c r="AC12"/>
  <c r="AC10"/>
  <c r="AD9"/>
  <c r="AC8"/>
  <c r="O13"/>
  <c r="O11" s="1"/>
  <c r="N33"/>
  <c r="N32"/>
  <c r="N31"/>
  <c r="N30"/>
  <c r="N29"/>
  <c r="N28"/>
  <c r="N27"/>
  <c r="N25"/>
  <c r="N24"/>
  <c r="N23"/>
  <c r="N22"/>
  <c r="N21"/>
  <c r="N20"/>
  <c r="N19"/>
  <c r="N18"/>
  <c r="N17"/>
  <c r="N16"/>
  <c r="N15"/>
  <c r="N14"/>
  <c r="N12"/>
  <c r="N10"/>
  <c r="O9"/>
  <c r="N8"/>
  <c r="AA12"/>
  <c r="AA36"/>
  <c r="AA33"/>
  <c r="AA32"/>
  <c r="AA31"/>
  <c r="AA30"/>
  <c r="AA29"/>
  <c r="AA28"/>
  <c r="AA27"/>
  <c r="AA25"/>
  <c r="AA24"/>
  <c r="AA23"/>
  <c r="AA22"/>
  <c r="AA21"/>
  <c r="AA20"/>
  <c r="AA19"/>
  <c r="AA18"/>
  <c r="AA17"/>
  <c r="AA16"/>
  <c r="AA15"/>
  <c r="AA14"/>
  <c r="AB13"/>
  <c r="AB11" s="1"/>
  <c r="AA10"/>
  <c r="AB9"/>
  <c r="AA8"/>
  <c r="M9"/>
  <c r="M13"/>
  <c r="M11" s="1"/>
  <c r="L10"/>
  <c r="L8"/>
  <c r="L12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6"/>
  <c r="L14"/>
  <c r="J14"/>
  <c r="K9"/>
  <c r="Y10"/>
  <c r="Y12"/>
  <c r="Y14"/>
  <c r="Y15"/>
  <c r="Y16"/>
  <c r="Y17"/>
  <c r="Y18"/>
  <c r="Y19"/>
  <c r="Y20"/>
  <c r="Y21"/>
  <c r="Y22"/>
  <c r="Y23"/>
  <c r="Y24"/>
  <c r="Y25"/>
  <c r="Y27"/>
  <c r="Y28"/>
  <c r="Y29"/>
  <c r="Y30"/>
  <c r="Y31"/>
  <c r="Y32"/>
  <c r="Y33"/>
  <c r="Y36"/>
  <c r="Y8"/>
  <c r="J10"/>
  <c r="J12"/>
  <c r="J15"/>
  <c r="J16"/>
  <c r="J17"/>
  <c r="J18"/>
  <c r="J19"/>
  <c r="J20"/>
  <c r="J21"/>
  <c r="J22"/>
  <c r="J23"/>
  <c r="J24"/>
  <c r="J25"/>
  <c r="J27"/>
  <c r="J28"/>
  <c r="J29"/>
  <c r="J30"/>
  <c r="J31"/>
  <c r="J32"/>
  <c r="J33"/>
  <c r="J36"/>
  <c r="J8"/>
  <c r="Z13"/>
  <c r="Z11" s="1"/>
  <c r="Z9"/>
  <c r="K13"/>
  <c r="K11" s="1"/>
  <c r="X13"/>
  <c r="X11" s="1"/>
  <c r="X9"/>
  <c r="I13"/>
  <c r="I11" s="1"/>
  <c r="I9"/>
  <c r="W10"/>
  <c r="W12"/>
  <c r="W14"/>
  <c r="W15"/>
  <c r="W16"/>
  <c r="W17"/>
  <c r="W18"/>
  <c r="W19"/>
  <c r="W20"/>
  <c r="W21"/>
  <c r="W22"/>
  <c r="W23"/>
  <c r="W24"/>
  <c r="W25"/>
  <c r="W27"/>
  <c r="W28"/>
  <c r="W29"/>
  <c r="W30"/>
  <c r="W31"/>
  <c r="W32"/>
  <c r="W33"/>
  <c r="W36"/>
  <c r="W8"/>
  <c r="H10"/>
  <c r="H12"/>
  <c r="H14"/>
  <c r="H15"/>
  <c r="H16"/>
  <c r="H17"/>
  <c r="H18"/>
  <c r="H19"/>
  <c r="H20"/>
  <c r="H21"/>
  <c r="H22"/>
  <c r="H23"/>
  <c r="H24"/>
  <c r="H25"/>
  <c r="H27"/>
  <c r="H28"/>
  <c r="H29"/>
  <c r="H30"/>
  <c r="H31"/>
  <c r="H32"/>
  <c r="H33"/>
  <c r="H36"/>
  <c r="H8"/>
  <c r="U10"/>
  <c r="U12"/>
  <c r="U14"/>
  <c r="U15"/>
  <c r="U16"/>
  <c r="U17"/>
  <c r="U18"/>
  <c r="U19"/>
  <c r="U20"/>
  <c r="U21"/>
  <c r="U22"/>
  <c r="U23"/>
  <c r="U24"/>
  <c r="U25"/>
  <c r="U27"/>
  <c r="U28"/>
  <c r="U29"/>
  <c r="U30"/>
  <c r="U31"/>
  <c r="U32"/>
  <c r="U33"/>
  <c r="U36"/>
  <c r="U8"/>
  <c r="V9"/>
  <c r="W9" s="1"/>
  <c r="V13"/>
  <c r="V11" s="1"/>
  <c r="T13"/>
  <c r="T11" s="1"/>
  <c r="R13"/>
  <c r="R11" s="1"/>
  <c r="F10"/>
  <c r="F12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6"/>
  <c r="F8"/>
  <c r="G13"/>
  <c r="G11" s="1"/>
  <c r="E13"/>
  <c r="E11" s="1"/>
  <c r="C13"/>
  <c r="C11" s="1"/>
  <c r="G9"/>
  <c r="S10"/>
  <c r="S12"/>
  <c r="S14"/>
  <c r="S15"/>
  <c r="S16"/>
  <c r="S17"/>
  <c r="S18"/>
  <c r="S19"/>
  <c r="S20"/>
  <c r="S21"/>
  <c r="S22"/>
  <c r="S23"/>
  <c r="S24"/>
  <c r="S25"/>
  <c r="S27"/>
  <c r="S28"/>
  <c r="S29"/>
  <c r="S30"/>
  <c r="S31"/>
  <c r="S32"/>
  <c r="S33"/>
  <c r="S36"/>
  <c r="S8"/>
  <c r="D10"/>
  <c r="D12"/>
  <c r="D14"/>
  <c r="D15"/>
  <c r="D16"/>
  <c r="D17"/>
  <c r="D18"/>
  <c r="D19"/>
  <c r="D20"/>
  <c r="D21"/>
  <c r="D22"/>
  <c r="D23"/>
  <c r="D24"/>
  <c r="D25"/>
  <c r="D27"/>
  <c r="D28"/>
  <c r="D29"/>
  <c r="D30"/>
  <c r="D31"/>
  <c r="D32"/>
  <c r="D33"/>
  <c r="D36"/>
  <c r="D8"/>
  <c r="T9"/>
  <c r="E9"/>
  <c r="R9"/>
  <c r="C9"/>
  <c r="AE11" l="1"/>
  <c r="Q4"/>
  <c r="AE13"/>
  <c r="P13"/>
  <c r="P11"/>
  <c r="AC11"/>
  <c r="F11"/>
  <c r="AC13"/>
  <c r="N11"/>
  <c r="N13"/>
  <c r="Y11"/>
  <c r="U11"/>
  <c r="H11"/>
  <c r="U13"/>
  <c r="Y13"/>
  <c r="U9"/>
  <c r="Y9"/>
  <c r="H13"/>
  <c r="J11"/>
  <c r="AA11"/>
  <c r="H9"/>
  <c r="AA13"/>
  <c r="L13"/>
  <c r="J13"/>
  <c r="L11"/>
  <c r="W13"/>
  <c r="W11"/>
  <c r="F13"/>
  <c r="F9"/>
  <c r="S11"/>
  <c r="D11"/>
  <c r="D13"/>
  <c r="D9"/>
  <c r="S13"/>
  <c r="S9"/>
</calcChain>
</file>

<file path=xl/sharedStrings.xml><?xml version="1.0" encoding="utf-8"?>
<sst xmlns="http://schemas.openxmlformats.org/spreadsheetml/2006/main" count="169" uniqueCount="129">
  <si>
    <t/>
  </si>
  <si>
    <t>Наименование показателя</t>
  </si>
  <si>
    <t>Код целевой статьи</t>
  </si>
  <si>
    <t>на 2020 год</t>
  </si>
  <si>
    <t>на 2021 год</t>
  </si>
  <si>
    <t>1</t>
  </si>
  <si>
    <t>2</t>
  </si>
  <si>
    <t>3</t>
  </si>
  <si>
    <t>Муниципальная программа "Здоровый город" на 2014-2024 годы</t>
  </si>
  <si>
    <t>0100000000</t>
  </si>
  <si>
    <t>Муниципальная программа "Развитие образования города Владивостока" на 2014-2024 годы</t>
  </si>
  <si>
    <t>0200000000</t>
  </si>
  <si>
    <t>Муниципальная программа "Поддержка социально ориентированных некоммерческих организаций города Владивостока и развитие общественного партнерства" на 2014 - 2024 годы</t>
  </si>
  <si>
    <t>0300000000</t>
  </si>
  <si>
    <t>Муниципальная программа "Доступная среда" на 2014-2024 годы</t>
  </si>
  <si>
    <t>0400000000</t>
  </si>
  <si>
    <t>Муниципальная программа "Развитие физической культуры и спорта в городе Владивостоке" на 2014-2021 годы</t>
  </si>
  <si>
    <t>0900000000</t>
  </si>
  <si>
    <t>Муниципальная программа "Развитие, содержание улично-дорожной сети и благоустройство территории Владивостокского городского округа" на 2014-2024 годы</t>
  </si>
  <si>
    <t>1000000000</t>
  </si>
  <si>
    <t>Муниципальная программа "Создание условий для предоставления транспортных услуг населению и организация транспортного обслуживания населения" на 2014-2025 годы</t>
  </si>
  <si>
    <t>1200000000</t>
  </si>
  <si>
    <t>Муниципальная программа "Энергосбережение, повышение энергетической эффективности и развитие газоснабжения во Владивостокском городском округе" на 2014-2021 годы</t>
  </si>
  <si>
    <t>1300000000</t>
  </si>
  <si>
    <t>Муниципальная программа "Молодежь - Владивостоку" на 2014-2024 годы</t>
  </si>
  <si>
    <t>1500000000</t>
  </si>
  <si>
    <t>Муниципальная программа "Развитие малого и среднего предпринимательства в городе Владивостоке" на 2014-2021 годы</t>
  </si>
  <si>
    <t>1600000000</t>
  </si>
  <si>
    <t>Муниципальная программа "Управление муниципальными финансами Владивостокского городского округа" на 2014 - 2025 годы</t>
  </si>
  <si>
    <t>1700000000</t>
  </si>
  <si>
    <t>Муниципальная программа "Противодействие коррупции во Владивостокском городском округе" на 2018-2022 годы</t>
  </si>
  <si>
    <t>1800000000</t>
  </si>
  <si>
    <t>Муниципальная программа "Формирование современной городской среды на территории Владивостокского городского округа" на 2018-2024 годы</t>
  </si>
  <si>
    <t>Муниципальная программа "Культура Владивостока" на 2019 - 2024 годы</t>
  </si>
  <si>
    <t>2300000000</t>
  </si>
  <si>
    <t>Муниципальная программа "Развитие территориального общественного самоуправления на территории Владивостокского городского округа" на 2018 - 2022 годы</t>
  </si>
  <si>
    <t>2400000000</t>
  </si>
  <si>
    <t>Муниципальная программа "Профилактика правонарушений на территории Владивостокского городского округа" на 2019 - 2023 годы</t>
  </si>
  <si>
    <t>2600000000</t>
  </si>
  <si>
    <t>Муниципальная программа "Организация мероприятий по охране окружающей среды, экологическому просвещению, образованию и информированию населения города Владивостока" на 2019-2024 годы</t>
  </si>
  <si>
    <t>2700000000</t>
  </si>
  <si>
    <t>Муниципальная программа "Управление муниципальным имуществом города Владивостока" на 2019 - 2024 годы</t>
  </si>
  <si>
    <t>2800000000</t>
  </si>
  <si>
    <t>Муниципальная программа "Архитектура, землеустройство, жилище и строительство в городе Владивостоке" на 2019-2024 годы</t>
  </si>
  <si>
    <t>2900000000</t>
  </si>
  <si>
    <t>Муниципальная программа "Жилищный фонд  Владивостокского городского округа"  на 2019-2028 годы</t>
  </si>
  <si>
    <t>3000000000</t>
  </si>
  <si>
    <t>Непрограммные направления деятельности</t>
  </si>
  <si>
    <t>9900000000</t>
  </si>
  <si>
    <t>68-МПА от 14.12.2018</t>
  </si>
  <si>
    <t>78-МПА от 07.03.2019</t>
  </si>
  <si>
    <r>
      <rPr>
        <b/>
        <sz val="12"/>
        <color indexed="8"/>
        <rFont val="Times New Roman"/>
        <family val="1"/>
        <charset val="204"/>
      </rPr>
      <t>Доходы</t>
    </r>
    <r>
      <rPr>
        <sz val="12"/>
        <color indexed="8"/>
        <rFont val="Times New Roman"/>
        <family val="1"/>
        <charset val="204"/>
      </rPr>
      <t xml:space="preserve"> всего, в т.ч.</t>
    </r>
  </si>
  <si>
    <t>за счет налоговых и неналоговых доходов</t>
  </si>
  <si>
    <t>за счет межбюджетных трансфертов</t>
  </si>
  <si>
    <r>
      <rPr>
        <b/>
        <sz val="12"/>
        <color indexed="8"/>
        <rFont val="Times New Roman"/>
        <family val="1"/>
        <charset val="204"/>
      </rPr>
      <t>Расходы</t>
    </r>
    <r>
      <rPr>
        <sz val="12"/>
        <color indexed="8"/>
        <rFont val="Times New Roman"/>
        <family val="1"/>
        <charset val="204"/>
      </rPr>
      <t xml:space="preserve"> всего, в т.ч.</t>
    </r>
  </si>
  <si>
    <t>по программным направлениям деятельности:</t>
  </si>
  <si>
    <t xml:space="preserve">Аналитическая таблица по распределению бюджетных ассигнований по программам и непрограммным направлениям деятельности с учетом всех принятых изменений в муниципальный правовой акт города Владивостока в 2020-2021 годах </t>
  </si>
  <si>
    <t>в том числе условно утвержденные расходы</t>
  </si>
  <si>
    <t>92-МПА от 13.06.2019</t>
  </si>
  <si>
    <t>87-МПА от 07.05.2019</t>
  </si>
  <si>
    <t>изм 1</t>
  </si>
  <si>
    <t>изм 2</t>
  </si>
  <si>
    <t>3а</t>
  </si>
  <si>
    <t>4а</t>
  </si>
  <si>
    <t>изм 3</t>
  </si>
  <si>
    <t>5а</t>
  </si>
  <si>
    <t>изм 4</t>
  </si>
  <si>
    <t>6а</t>
  </si>
  <si>
    <t>7а</t>
  </si>
  <si>
    <t>8а</t>
  </si>
  <si>
    <t>9а</t>
  </si>
  <si>
    <t>10а</t>
  </si>
  <si>
    <t>11а</t>
  </si>
  <si>
    <t>95-МПА от 08.07.2019</t>
  </si>
  <si>
    <t>изм 5</t>
  </si>
  <si>
    <t>103-МПА от 30.09.2019</t>
  </si>
  <si>
    <t>12а</t>
  </si>
  <si>
    <t>13а</t>
  </si>
  <si>
    <t>изм 6</t>
  </si>
  <si>
    <t>14а</t>
  </si>
  <si>
    <t>15а</t>
  </si>
  <si>
    <t>108-МПА от 11.11.2019</t>
  </si>
  <si>
    <t>изм 7</t>
  </si>
  <si>
    <t>113-МПА от 25.11.2019</t>
  </si>
  <si>
    <t>Муниципальная программа "Молодежь - Владивостоку" на 2020-2027 годы</t>
  </si>
  <si>
    <t>Муниципальная программа "Развитие образования города Владивостока" на 2020-2024 годы</t>
  </si>
  <si>
    <t>16а</t>
  </si>
  <si>
    <t>17а</t>
  </si>
  <si>
    <t xml:space="preserve">  Муниципальная программа "Развитие образования Лесозаводского городского округа"</t>
  </si>
  <si>
    <t xml:space="preserve">  Муниципальная программа "Энергоэффективность, развитие системы газоснабжения в Лесозаводском городском округе"</t>
  </si>
  <si>
    <t xml:space="preserve">  Муниципальная программа "Обеспечение доступными и качественными услугами жилищно-коммунального комплекса населения Лесозаводского городского округа"</t>
  </si>
  <si>
    <t xml:space="preserve">  Муниципальная программа "Сохранение и развитие культуры на территории Лесозаводского городского округа"</t>
  </si>
  <si>
    <t xml:space="preserve">  Муниципальная программа "Обеспечение доступным жильем отдельных категорий граждан и развитие жилищного строительства на территории Лесозаводского городского округа"</t>
  </si>
  <si>
    <t xml:space="preserve">  Муниципальная программа "Защита населения и территории Лесозаводского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 Лесозаводского городского округа"</t>
  </si>
  <si>
    <t xml:space="preserve">  Муниципальная программа "Модернизация дорожной сети Лесозаводского городского округа"</t>
  </si>
  <si>
    <t xml:space="preserve">  Муниципальная программа "Развитие физической культуры и спорта на территории Лесозаводского городского округа"</t>
  </si>
  <si>
    <t xml:space="preserve">  Муниципальная программа "Обращение с твёрдыми бытовыми и промышленными отходами в Лесозаводском городском округе"</t>
  </si>
  <si>
    <t xml:space="preserve">  Муниципальная программа "Формирование в Лесозаводском городском округе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технологий"</t>
  </si>
  <si>
    <t xml:space="preserve">  Муниципальная программа "Экономическое развитие Лесозаводского городского округа"</t>
  </si>
  <si>
    <t xml:space="preserve">  Муниципальная программа "Развитие муниципальной службы в администрации Лесозаводского городского округа"</t>
  </si>
  <si>
    <t xml:space="preserve">  Муниципальная программа "Формирование доступной среды, организация и осуществление мероприятий, направленных на поддержку общественных организаций ветеранов и инвалидов, других категорий граждан на территории Лесозаводского городского округа"</t>
  </si>
  <si>
    <t xml:space="preserve">  Муниципальная программа "Формирование современной городской среды на территории Лесозаводского городского округа"</t>
  </si>
  <si>
    <t xml:space="preserve">  Непрограммные направления деятельности ОМСУ и казённых учреждений Лесозаводского городского округа</t>
  </si>
  <si>
    <r>
      <rPr>
        <b/>
        <sz val="10"/>
        <color indexed="8"/>
        <rFont val="Times New Roman"/>
        <family val="1"/>
        <charset val="204"/>
      </rPr>
      <t>Расходы</t>
    </r>
    <r>
      <rPr>
        <sz val="10"/>
        <color indexed="8"/>
        <rFont val="Times New Roman"/>
        <family val="1"/>
        <charset val="204"/>
      </rPr>
      <t xml:space="preserve"> всего, в т.ч.</t>
    </r>
  </si>
  <si>
    <t xml:space="preserve">                                                                                                                                                  тыс. руб.</t>
  </si>
  <si>
    <t>Фактическое исполнение</t>
  </si>
  <si>
    <t>% исполнения первоначального плана</t>
  </si>
  <si>
    <t>Пояснение отклонений фактически произведенных расходов от первоначального плана</t>
  </si>
  <si>
    <t>% исполнения уточненного плана</t>
  </si>
  <si>
    <t>Пояснение отклонений фактически произведенных расходов отуточненного плана</t>
  </si>
  <si>
    <t>Первоначальный план (144-НПА от 27.12.2019)</t>
  </si>
  <si>
    <t>Уточненный план (257 НПА 25.12.2020)</t>
  </si>
  <si>
    <t xml:space="preserve">Увеличение бюджетных ассигнований  за счет предоставленных межбюджетных трансфертов  на поддержку муниципальной программы  формирования современной городской среды  </t>
  </si>
  <si>
    <t>Увеличение бюджетных ассигнований  за счет предоставленных межбюджетных трансфертов  на поддержку муниципальной программы  на реализацию мероприятий по переселению граждан из аварийного жилищного фонда</t>
  </si>
  <si>
    <t>Увеличение бюджетных ассигнований  за счет предоставленных средств резервного фонда Администрации ПК на ликвидацию Чсприродного и техногенного характера</t>
  </si>
  <si>
    <t>Увеличение бюджетных ассигнований на выполнение работ, связанныз с с ремонтом уличной дорожной сети</t>
  </si>
  <si>
    <t>Увеличение на расходы связанные с уборкой несанкционированных свалок в городском округе</t>
  </si>
  <si>
    <t>увеличение  межбюджетных трансфертов на оказание содействия в подготовке проведения общероссийского голосования, а также в информировании гра-ждан Российской Федерации о такой подготовке</t>
  </si>
  <si>
    <t>Расходы сокращены в связи с отменой мероприятий из-за  угрозы жизни и здоровью граждан связанных с распространением новой коронавирусной инфекции (COVID-2019)</t>
  </si>
  <si>
    <t>Уменьшение междюджетных трансфертов на ремонт спортзала,сокращение расходов в связи с отменой мероприятий из-за  угрозы жизни и здоровью граждан связанных с распространением новой коронавирусной инфекции (COVID-2019)</t>
  </si>
  <si>
    <t>сокращение расходов в связи с отменой мероприятий из-за  угрозы жизни и здоровью граждан связанных с распространением новой коронавирусной инфекции (COVID-2019)</t>
  </si>
  <si>
    <t>уменьшение бюджетных ассигнований   межбюджетных трансфертов  на мероприятия по энергосбережению</t>
  </si>
  <si>
    <t>Освоение бюджетных ассигнований не в полном объеме связано с невозможностью заключения соглашений, в связи с установлением права собственности в судебном порядке</t>
  </si>
  <si>
    <t xml:space="preserve">Неисполнение бюджетных ассигнований обусловлено:
-поставщиком нарушены условия контракта, в том числе в связи с обстоятельствами, возникшими после заключения контракта, выполнение условий которых, привело к переносу начала и неисполнении части работ
-экономия бюджетных средств по результатам проведения процедуры закупок и приемки фактически выполненных работ;
</t>
  </si>
  <si>
    <t>*</t>
  </si>
  <si>
    <t>неполное освоение средств связано с  с отменой мероприятий из-за  угрозы жизни и здоровью граждан связанных с распространением новой коронавирусной инфекции (COVID-2019)</t>
  </si>
  <si>
    <t>неполное освоение средств связано: сза счет экономии ,сложившейся  в результате процедуры закупок ; с отменой мероприятий из-за  угрозы жизни и здоровью граждан связанных с распространением новой коронавирусной инфекции (COVID-2019)</t>
  </si>
  <si>
    <t xml:space="preserve">неполное освоение средств связано за счет экономии ,сложившейся  в результате процедуры закупок </t>
  </si>
  <si>
    <t>Сведения о фактически произведенных расходах на реализацию муниципальных программ за 2020 год</t>
  </si>
</sst>
</file>

<file path=xl/styles.xml><?xml version="1.0" encoding="utf-8"?>
<styleSheet xmlns="http://schemas.openxmlformats.org/spreadsheetml/2006/main">
  <fonts count="1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4" fontId="9" fillId="5" borderId="16">
      <alignment horizontal="right" vertical="top" shrinkToFit="1"/>
    </xf>
    <xf numFmtId="0" fontId="9" fillId="0" borderId="2">
      <alignment vertical="top" wrapText="1"/>
    </xf>
    <xf numFmtId="1" fontId="10" fillId="0" borderId="2">
      <alignment horizontal="center" vertical="top" shrinkToFit="1"/>
    </xf>
    <xf numFmtId="4" fontId="9" fillId="5" borderId="2">
      <alignment horizontal="right" vertical="top" shrinkToFit="1"/>
    </xf>
  </cellStyleXfs>
  <cellXfs count="72">
    <xf numFmtId="0" fontId="0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10" fillId="0" borderId="2" xfId="4" applyNumberFormat="1" applyFont="1" applyFill="1" applyAlignment="1" applyProtection="1">
      <alignment horizontal="center" shrinkToFit="1"/>
    </xf>
    <xf numFmtId="0" fontId="11" fillId="0" borderId="0" xfId="0" applyFont="1" applyFill="1" applyAlignment="1">
      <alignment horizontal="center" wrapText="1"/>
    </xf>
    <xf numFmtId="0" fontId="0" fillId="6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4" borderId="5" xfId="0" applyFont="1" applyFill="1" applyBorder="1" applyAlignment="1">
      <alignment horizontal="center" vertical="center" wrapText="1" shrinkToFit="1"/>
    </xf>
    <xf numFmtId="0" fontId="12" fillId="4" borderId="5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6" borderId="3" xfId="0" applyNumberFormat="1" applyFont="1" applyFill="1" applyBorder="1" applyAlignment="1">
      <alignment horizontal="left" vertic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1" fillId="6" borderId="3" xfId="0" applyNumberFormat="1" applyFont="1" applyFill="1" applyBorder="1" applyAlignment="1">
      <alignment horizontal="right" vertical="center" wrapText="1"/>
    </xf>
    <xf numFmtId="0" fontId="11" fillId="0" borderId="2" xfId="2" applyNumberFormat="1" applyFont="1" applyProtection="1">
      <alignment vertical="top" wrapText="1"/>
    </xf>
    <xf numFmtId="4" fontId="11" fillId="0" borderId="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right" vertical="center" wrapText="1"/>
    </xf>
    <xf numFmtId="0" fontId="2" fillId="3" borderId="15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1" fillId="0" borderId="17" xfId="0" applyFont="1" applyFill="1" applyBorder="1" applyAlignment="1">
      <alignment horizontal="center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 shrinkToFit="1"/>
    </xf>
    <xf numFmtId="0" fontId="11" fillId="0" borderId="2" xfId="0" applyFont="1" applyFill="1" applyBorder="1" applyAlignment="1">
      <alignment horizontal="center" vertical="top" wrapText="1"/>
    </xf>
    <xf numFmtId="4" fontId="11" fillId="6" borderId="2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 shrinkToFit="1"/>
    </xf>
    <xf numFmtId="4" fontId="10" fillId="6" borderId="2" xfId="4" applyNumberFormat="1" applyFont="1" applyFill="1" applyAlignment="1" applyProtection="1">
      <alignment horizontal="center" shrinkToFit="1"/>
    </xf>
  </cellXfs>
  <cellStyles count="5">
    <cellStyle name="xl27" xfId="1"/>
    <cellStyle name="xl32" xfId="2"/>
    <cellStyle name="xl34" xfId="3"/>
    <cellStyle name="xl36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90" zoomScaleSheetLayoutView="9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G13" sqref="G13"/>
    </sheetView>
  </sheetViews>
  <sheetFormatPr defaultRowHeight="12.75"/>
  <cols>
    <col min="1" max="1" width="64.6640625" customWidth="1"/>
    <col min="2" max="3" width="18" customWidth="1"/>
    <col min="4" max="4" width="16.1640625" customWidth="1"/>
    <col min="5" max="5" width="19" customWidth="1"/>
    <col min="6" max="6" width="45.33203125" customWidth="1"/>
    <col min="7" max="7" width="29.33203125" customWidth="1"/>
    <col min="8" max="8" width="37.83203125" customWidth="1"/>
    <col min="9" max="9" width="30" customWidth="1"/>
  </cols>
  <sheetData>
    <row r="1" spans="1:8">
      <c r="A1" t="s">
        <v>0</v>
      </c>
    </row>
    <row r="2" spans="1:8" ht="39" customHeight="1">
      <c r="A2" s="49" t="s">
        <v>128</v>
      </c>
      <c r="B2" s="49"/>
      <c r="C2" s="49"/>
      <c r="D2" s="49"/>
      <c r="E2" s="49"/>
      <c r="F2" s="49"/>
      <c r="G2" s="49"/>
      <c r="H2" s="49"/>
    </row>
    <row r="3" spans="1:8" ht="22.5" customHeight="1">
      <c r="A3" s="40"/>
      <c r="B3" s="40"/>
      <c r="C3" s="40"/>
      <c r="D3" s="40"/>
      <c r="E3" s="40"/>
      <c r="F3" s="40"/>
      <c r="G3" s="40"/>
      <c r="H3" s="40"/>
    </row>
    <row r="4" spans="1:8" ht="31.5" customHeight="1">
      <c r="A4" s="51" t="s">
        <v>1</v>
      </c>
      <c r="B4" s="50" t="s">
        <v>104</v>
      </c>
      <c r="C4" s="50"/>
      <c r="D4" s="50"/>
      <c r="E4" s="50"/>
      <c r="F4" s="50"/>
      <c r="G4" s="50"/>
      <c r="H4" s="50"/>
    </row>
    <row r="5" spans="1:8" ht="48.95" customHeight="1">
      <c r="A5" s="51" t="s">
        <v>0</v>
      </c>
      <c r="B5" s="41" t="s">
        <v>110</v>
      </c>
      <c r="C5" s="41" t="s">
        <v>111</v>
      </c>
      <c r="D5" s="42" t="s">
        <v>105</v>
      </c>
      <c r="E5" s="70" t="s">
        <v>106</v>
      </c>
      <c r="F5" s="67" t="s">
        <v>107</v>
      </c>
      <c r="G5" s="70" t="s">
        <v>108</v>
      </c>
      <c r="H5" s="67" t="s">
        <v>109</v>
      </c>
    </row>
    <row r="6" spans="1:8" ht="15.75" customHeight="1">
      <c r="A6" s="43" t="s">
        <v>5</v>
      </c>
      <c r="B6" s="43">
        <v>2</v>
      </c>
      <c r="C6" s="43">
        <v>3</v>
      </c>
      <c r="D6" s="43">
        <v>4</v>
      </c>
      <c r="E6" s="43">
        <v>5</v>
      </c>
      <c r="F6" s="68">
        <v>6</v>
      </c>
      <c r="G6" s="43">
        <v>7</v>
      </c>
      <c r="H6" s="68">
        <v>8</v>
      </c>
    </row>
    <row r="7" spans="1:8" s="39" customFormat="1" ht="15.75" customHeight="1">
      <c r="A7" s="44" t="s">
        <v>103</v>
      </c>
      <c r="B7" s="45">
        <v>1137365.58</v>
      </c>
      <c r="C7" s="45">
        <v>1320570.5900000001</v>
      </c>
      <c r="D7" s="45">
        <v>1263871.8400000001</v>
      </c>
      <c r="E7" s="45">
        <f>D7/B7*100</f>
        <v>111.12274384107879</v>
      </c>
      <c r="F7" s="69" t="s">
        <v>124</v>
      </c>
      <c r="G7" s="45">
        <f>D7/C7*100</f>
        <v>95.706496083636097</v>
      </c>
      <c r="H7" s="69" t="s">
        <v>124</v>
      </c>
    </row>
    <row r="8" spans="1:8" s="39" customFormat="1" ht="15.75" customHeight="1">
      <c r="A8" s="46" t="s">
        <v>55</v>
      </c>
      <c r="B8" s="45">
        <v>968115.92</v>
      </c>
      <c r="C8" s="45">
        <v>1099142.03</v>
      </c>
      <c r="D8" s="45">
        <v>1046549.87</v>
      </c>
      <c r="E8" s="45">
        <f t="shared" ref="E8:E23" si="0">D8/B8*100</f>
        <v>108.10171058854192</v>
      </c>
      <c r="F8" s="69" t="s">
        <v>124</v>
      </c>
      <c r="G8" s="45">
        <f t="shared" ref="G8:G23" si="1">D8/C8*100</f>
        <v>95.215162502702228</v>
      </c>
      <c r="H8" s="69" t="s">
        <v>124</v>
      </c>
    </row>
    <row r="9" spans="1:8" ht="100.5" customHeight="1">
      <c r="A9" s="47" t="s">
        <v>88</v>
      </c>
      <c r="B9" s="37">
        <v>673100.34</v>
      </c>
      <c r="C9" s="37">
        <v>721840.97</v>
      </c>
      <c r="D9" s="48">
        <v>687888.81</v>
      </c>
      <c r="E9" s="48">
        <f t="shared" si="0"/>
        <v>102.19706767641807</v>
      </c>
      <c r="F9" s="66" t="s">
        <v>124</v>
      </c>
      <c r="G9" s="48">
        <f t="shared" si="1"/>
        <v>95.296448745490309</v>
      </c>
      <c r="H9" s="66" t="s">
        <v>126</v>
      </c>
    </row>
    <row r="10" spans="1:8" ht="48.95" customHeight="1">
      <c r="A10" s="47" t="s">
        <v>89</v>
      </c>
      <c r="B10" s="37">
        <v>30735.47</v>
      </c>
      <c r="C10" s="37">
        <v>18141.52</v>
      </c>
      <c r="D10" s="48">
        <v>18141.52</v>
      </c>
      <c r="E10" s="48">
        <f t="shared" si="0"/>
        <v>59.024703380166301</v>
      </c>
      <c r="F10" s="66" t="s">
        <v>121</v>
      </c>
      <c r="G10" s="48">
        <f t="shared" si="1"/>
        <v>100</v>
      </c>
      <c r="H10" s="66" t="s">
        <v>124</v>
      </c>
    </row>
    <row r="11" spans="1:8" ht="66" customHeight="1">
      <c r="A11" s="47" t="s">
        <v>90</v>
      </c>
      <c r="B11" s="37">
        <v>35822</v>
      </c>
      <c r="C11" s="37">
        <v>37757.410000000003</v>
      </c>
      <c r="D11" s="48">
        <v>35121.25</v>
      </c>
      <c r="E11" s="48">
        <f t="shared" si="0"/>
        <v>98.043799899503099</v>
      </c>
      <c r="F11" s="66" t="s">
        <v>124</v>
      </c>
      <c r="G11" s="48">
        <f t="shared" si="1"/>
        <v>93.018165176054183</v>
      </c>
      <c r="H11" s="66" t="s">
        <v>127</v>
      </c>
    </row>
    <row r="12" spans="1:8" ht="32.25" customHeight="1">
      <c r="A12" s="47" t="s">
        <v>91</v>
      </c>
      <c r="B12" s="37">
        <v>72928.42</v>
      </c>
      <c r="C12" s="37">
        <v>70973.36</v>
      </c>
      <c r="D12" s="48">
        <v>70160.91</v>
      </c>
      <c r="E12" s="48">
        <f t="shared" si="0"/>
        <v>96.205169397609339</v>
      </c>
      <c r="F12" s="66" t="s">
        <v>124</v>
      </c>
      <c r="G12" s="48">
        <f t="shared" si="1"/>
        <v>98.855274711525567</v>
      </c>
      <c r="H12" s="66" t="s">
        <v>124</v>
      </c>
    </row>
    <row r="13" spans="1:8" ht="61.5" customHeight="1">
      <c r="A13" s="47" t="s">
        <v>92</v>
      </c>
      <c r="B13" s="37">
        <v>61523.4</v>
      </c>
      <c r="C13" s="37">
        <v>99062.35</v>
      </c>
      <c r="D13" s="48">
        <v>91115.74</v>
      </c>
      <c r="E13" s="48">
        <f t="shared" si="0"/>
        <v>148.0993248097472</v>
      </c>
      <c r="F13" s="66" t="s">
        <v>113</v>
      </c>
      <c r="G13" s="48">
        <f t="shared" si="1"/>
        <v>91.97817334234449</v>
      </c>
      <c r="H13" s="66" t="s">
        <v>122</v>
      </c>
    </row>
    <row r="14" spans="1:8" ht="80.099999999999994" customHeight="1">
      <c r="A14" s="47" t="s">
        <v>93</v>
      </c>
      <c r="B14" s="37">
        <v>615</v>
      </c>
      <c r="C14" s="37">
        <v>10387.77</v>
      </c>
      <c r="D14" s="48">
        <v>10313.379999999999</v>
      </c>
      <c r="E14" s="48">
        <f t="shared" si="0"/>
        <v>1676.972357723577</v>
      </c>
      <c r="F14" s="66" t="s">
        <v>114</v>
      </c>
      <c r="G14" s="48">
        <f t="shared" si="1"/>
        <v>99.283869396415199</v>
      </c>
      <c r="H14" s="66" t="s">
        <v>124</v>
      </c>
    </row>
    <row r="15" spans="1:8" ht="35.25" customHeight="1">
      <c r="A15" s="47" t="s">
        <v>94</v>
      </c>
      <c r="B15" s="37">
        <v>25002</v>
      </c>
      <c r="C15" s="37">
        <v>27803</v>
      </c>
      <c r="D15" s="48">
        <v>27699.26</v>
      </c>
      <c r="E15" s="48">
        <f t="shared" si="0"/>
        <v>110.78817694584433</v>
      </c>
      <c r="F15" s="66" t="s">
        <v>115</v>
      </c>
      <c r="G15" s="48">
        <f t="shared" si="1"/>
        <v>99.626874797683698</v>
      </c>
      <c r="H15" s="66" t="s">
        <v>124</v>
      </c>
    </row>
    <row r="16" spans="1:8" ht="84.75" customHeight="1">
      <c r="A16" s="47" t="s">
        <v>95</v>
      </c>
      <c r="B16" s="37">
        <v>30166.3</v>
      </c>
      <c r="C16" s="37">
        <v>20411.099999999999</v>
      </c>
      <c r="D16" s="48">
        <v>20276.61</v>
      </c>
      <c r="E16" s="48">
        <f t="shared" si="0"/>
        <v>67.216098759211434</v>
      </c>
      <c r="F16" s="66" t="s">
        <v>119</v>
      </c>
      <c r="G16" s="48">
        <f t="shared" si="1"/>
        <v>99.341093816599795</v>
      </c>
      <c r="H16" s="66" t="s">
        <v>124</v>
      </c>
    </row>
    <row r="17" spans="1:8" ht="38.25" customHeight="1">
      <c r="A17" s="47" t="s">
        <v>96</v>
      </c>
      <c r="B17" s="37">
        <v>500</v>
      </c>
      <c r="C17" s="37">
        <v>1466.59</v>
      </c>
      <c r="D17" s="48">
        <v>1457.53</v>
      </c>
      <c r="E17" s="48">
        <f t="shared" si="0"/>
        <v>291.50599999999997</v>
      </c>
      <c r="F17" s="66" t="s">
        <v>116</v>
      </c>
      <c r="G17" s="48">
        <f t="shared" si="1"/>
        <v>99.382240435295486</v>
      </c>
      <c r="H17" s="66" t="s">
        <v>124</v>
      </c>
    </row>
    <row r="18" spans="1:8" ht="64.5" customHeight="1">
      <c r="A18" s="47" t="s">
        <v>97</v>
      </c>
      <c r="B18" s="37">
        <v>900</v>
      </c>
      <c r="C18" s="37">
        <v>900</v>
      </c>
      <c r="D18" s="48">
        <v>883.9</v>
      </c>
      <c r="E18" s="48">
        <f t="shared" si="0"/>
        <v>98.211111111111109</v>
      </c>
      <c r="F18" s="66" t="s">
        <v>124</v>
      </c>
      <c r="G18" s="48">
        <f t="shared" si="1"/>
        <v>98.211111111111109</v>
      </c>
      <c r="H18" s="66" t="s">
        <v>124</v>
      </c>
    </row>
    <row r="19" spans="1:8" ht="51.75" customHeight="1">
      <c r="A19" s="47" t="s">
        <v>98</v>
      </c>
      <c r="B19" s="37">
        <v>35833</v>
      </c>
      <c r="C19" s="37">
        <v>33631.620000000003</v>
      </c>
      <c r="D19" s="48">
        <v>32816.339999999997</v>
      </c>
      <c r="E19" s="48">
        <f t="shared" si="0"/>
        <v>91.581335640331531</v>
      </c>
      <c r="F19" s="66" t="s">
        <v>120</v>
      </c>
      <c r="G19" s="48">
        <f t="shared" si="1"/>
        <v>97.575852724311204</v>
      </c>
      <c r="H19" s="66" t="s">
        <v>124</v>
      </c>
    </row>
    <row r="20" spans="1:8" ht="49.5" customHeight="1">
      <c r="A20" s="47" t="s">
        <v>99</v>
      </c>
      <c r="B20" s="37">
        <v>50</v>
      </c>
      <c r="C20" s="37">
        <v>50</v>
      </c>
      <c r="D20" s="48">
        <v>50</v>
      </c>
      <c r="E20" s="48">
        <f t="shared" si="0"/>
        <v>100</v>
      </c>
      <c r="F20" s="66" t="s">
        <v>124</v>
      </c>
      <c r="G20" s="48">
        <f t="shared" si="1"/>
        <v>100</v>
      </c>
      <c r="H20" s="66" t="s">
        <v>124</v>
      </c>
    </row>
    <row r="21" spans="1:8" ht="64.5" customHeight="1">
      <c r="A21" s="47" t="s">
        <v>100</v>
      </c>
      <c r="B21" s="37">
        <v>440</v>
      </c>
      <c r="C21" s="37">
        <v>321.27</v>
      </c>
      <c r="D21" s="48">
        <v>292.51</v>
      </c>
      <c r="E21" s="48">
        <f t="shared" si="0"/>
        <v>66.479545454545459</v>
      </c>
      <c r="F21" s="66" t="s">
        <v>118</v>
      </c>
      <c r="G21" s="48">
        <f t="shared" si="1"/>
        <v>91.048028138326018</v>
      </c>
      <c r="H21" s="66" t="s">
        <v>125</v>
      </c>
    </row>
    <row r="22" spans="1:8" ht="114" customHeight="1">
      <c r="A22" s="47" t="s">
        <v>101</v>
      </c>
      <c r="B22" s="37">
        <v>500</v>
      </c>
      <c r="C22" s="37">
        <v>56395.07</v>
      </c>
      <c r="D22" s="48">
        <v>50362.09</v>
      </c>
      <c r="E22" s="48">
        <f t="shared" si="0"/>
        <v>10072.418</v>
      </c>
      <c r="F22" s="66" t="s">
        <v>112</v>
      </c>
      <c r="G22" s="48">
        <f t="shared" si="1"/>
        <v>89.302291849269793</v>
      </c>
      <c r="H22" s="66" t="s">
        <v>123</v>
      </c>
    </row>
    <row r="23" spans="1:8" ht="64.5" customHeight="1">
      <c r="A23" s="47" t="s">
        <v>102</v>
      </c>
      <c r="B23" s="65">
        <v>169249.66</v>
      </c>
      <c r="C23" s="38">
        <v>221428.56</v>
      </c>
      <c r="D23" s="48">
        <v>217291.97</v>
      </c>
      <c r="E23" s="48">
        <f t="shared" si="0"/>
        <v>128.38546913476813</v>
      </c>
      <c r="F23" s="66" t="s">
        <v>117</v>
      </c>
      <c r="G23" s="48">
        <f t="shared" si="1"/>
        <v>98.131862484225167</v>
      </c>
      <c r="H23" s="66" t="s">
        <v>124</v>
      </c>
    </row>
    <row r="24" spans="1:8" s="39" customFormat="1" ht="32.25" customHeight="1">
      <c r="A24" s="46"/>
      <c r="B24" s="71"/>
      <c r="C24" s="71"/>
      <c r="D24" s="45"/>
      <c r="E24" s="71"/>
      <c r="F24" s="69"/>
      <c r="G24" s="71"/>
      <c r="H24" s="69"/>
    </row>
  </sheetData>
  <mergeCells count="3">
    <mergeCell ref="A2:H2"/>
    <mergeCell ref="B4:H4"/>
    <mergeCell ref="A4:A5"/>
  </mergeCells>
  <pageMargins left="0.39370078740157483" right="0.39370078740157483" top="0.59055118110236227" bottom="0.39370078740157483" header="0.31496062992125984" footer="0.31496062992125984"/>
  <pageSetup paperSize="9" scale="36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view="pageBreakPreview" zoomScaleSheetLayoutView="100" workbookViewId="0">
      <selection activeCell="A2" sqref="A2:AF2"/>
    </sheetView>
  </sheetViews>
  <sheetFormatPr defaultRowHeight="12.75"/>
  <cols>
    <col min="1" max="1" width="48.33203125" customWidth="1"/>
    <col min="2" max="2" width="14.83203125" customWidth="1"/>
    <col min="3" max="3" width="18.6640625" customWidth="1"/>
    <col min="4" max="4" width="18" customWidth="1"/>
    <col min="5" max="5" width="19.6640625" customWidth="1"/>
    <col min="6" max="6" width="17.33203125" customWidth="1"/>
    <col min="7" max="7" width="19" customWidth="1"/>
    <col min="8" max="8" width="14.33203125" customWidth="1"/>
    <col min="9" max="9" width="19.1640625" customWidth="1"/>
    <col min="10" max="10" width="18" customWidth="1"/>
    <col min="11" max="12" width="19" customWidth="1"/>
    <col min="13" max="16" width="22.1640625" customWidth="1"/>
    <col min="17" max="17" width="21.5" customWidth="1"/>
    <col min="18" max="18" width="19.33203125" customWidth="1"/>
    <col min="19" max="19" width="18" customWidth="1"/>
    <col min="20" max="20" width="19.33203125" customWidth="1"/>
    <col min="21" max="21" width="7.6640625" customWidth="1"/>
    <col min="22" max="22" width="18.5" customWidth="1"/>
    <col min="23" max="23" width="14.5" customWidth="1"/>
    <col min="24" max="24" width="19" customWidth="1"/>
    <col min="25" max="25" width="16.83203125" customWidth="1"/>
    <col min="26" max="26" width="19.6640625" customWidth="1"/>
    <col min="27" max="27" width="16.6640625" customWidth="1"/>
    <col min="28" max="28" width="19" customWidth="1"/>
    <col min="29" max="29" width="13.6640625" customWidth="1"/>
    <col min="30" max="30" width="19" customWidth="1"/>
    <col min="31" max="31" width="17.5" customWidth="1"/>
    <col min="32" max="32" width="20.5" customWidth="1"/>
  </cols>
  <sheetData>
    <row r="1" spans="1:32">
      <c r="A1" t="s">
        <v>0</v>
      </c>
    </row>
    <row r="2" spans="1:32" ht="49.5" customHeight="1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>
      <c r="D3" s="3"/>
      <c r="O3" s="3"/>
      <c r="Q3" s="3"/>
      <c r="S3" s="3"/>
    </row>
    <row r="4" spans="1:32">
      <c r="D4" s="3"/>
      <c r="Q4" s="3">
        <f>Q8-Q11</f>
        <v>55000000</v>
      </c>
      <c r="S4" s="3"/>
      <c r="AF4" s="3">
        <f>AF8-AF11</f>
        <v>200000000</v>
      </c>
    </row>
    <row r="5" spans="1:32" ht="41.25" customHeight="1">
      <c r="A5" s="58" t="s">
        <v>1</v>
      </c>
      <c r="B5" s="59" t="s">
        <v>2</v>
      </c>
      <c r="C5" s="60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63" t="s">
        <v>4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48.95" customHeight="1">
      <c r="A6" s="58" t="s">
        <v>0</v>
      </c>
      <c r="B6" s="58" t="s">
        <v>0</v>
      </c>
      <c r="C6" s="5" t="s">
        <v>49</v>
      </c>
      <c r="D6" s="5" t="s">
        <v>60</v>
      </c>
      <c r="E6" s="5" t="s">
        <v>50</v>
      </c>
      <c r="F6" s="5" t="s">
        <v>61</v>
      </c>
      <c r="G6" s="5" t="s">
        <v>59</v>
      </c>
      <c r="H6" s="5" t="s">
        <v>64</v>
      </c>
      <c r="I6" s="5" t="s">
        <v>58</v>
      </c>
      <c r="J6" s="5" t="s">
        <v>66</v>
      </c>
      <c r="K6" s="5" t="s">
        <v>73</v>
      </c>
      <c r="L6" s="21" t="s">
        <v>74</v>
      </c>
      <c r="M6" s="21" t="s">
        <v>75</v>
      </c>
      <c r="N6" s="21" t="s">
        <v>78</v>
      </c>
      <c r="O6" s="29" t="s">
        <v>81</v>
      </c>
      <c r="P6" s="21" t="s">
        <v>82</v>
      </c>
      <c r="Q6" s="29" t="s">
        <v>83</v>
      </c>
      <c r="R6" s="5" t="s">
        <v>49</v>
      </c>
      <c r="S6" s="5" t="s">
        <v>60</v>
      </c>
      <c r="T6" s="5" t="s">
        <v>50</v>
      </c>
      <c r="U6" s="5" t="s">
        <v>61</v>
      </c>
      <c r="V6" s="5" t="s">
        <v>59</v>
      </c>
      <c r="W6" s="5" t="s">
        <v>64</v>
      </c>
      <c r="X6" s="5" t="s">
        <v>58</v>
      </c>
      <c r="Y6" s="5" t="s">
        <v>66</v>
      </c>
      <c r="Z6" s="22" t="s">
        <v>73</v>
      </c>
      <c r="AA6" s="24" t="s">
        <v>74</v>
      </c>
      <c r="AB6" s="25" t="s">
        <v>75</v>
      </c>
      <c r="AC6" s="16" t="s">
        <v>78</v>
      </c>
      <c r="AD6" s="36" t="s">
        <v>81</v>
      </c>
      <c r="AE6" s="16" t="s">
        <v>82</v>
      </c>
      <c r="AF6" s="36" t="s">
        <v>83</v>
      </c>
    </row>
    <row r="7" spans="1:32" ht="15.75" customHeight="1">
      <c r="A7" s="1" t="s">
        <v>5</v>
      </c>
      <c r="B7" s="1" t="s">
        <v>6</v>
      </c>
      <c r="C7" s="1" t="s">
        <v>7</v>
      </c>
      <c r="D7" s="4">
        <v>4</v>
      </c>
      <c r="E7" s="1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17" t="s">
        <v>62</v>
      </c>
      <c r="S7" s="17" t="s">
        <v>63</v>
      </c>
      <c r="T7" s="17" t="s">
        <v>65</v>
      </c>
      <c r="U7" s="17" t="s">
        <v>67</v>
      </c>
      <c r="V7" s="17" t="s">
        <v>68</v>
      </c>
      <c r="W7" s="18" t="s">
        <v>69</v>
      </c>
      <c r="X7" s="16" t="s">
        <v>70</v>
      </c>
      <c r="Y7" s="19" t="s">
        <v>71</v>
      </c>
      <c r="Z7" s="19" t="s">
        <v>72</v>
      </c>
      <c r="AA7" s="23" t="s">
        <v>76</v>
      </c>
      <c r="AB7" s="23" t="s">
        <v>77</v>
      </c>
      <c r="AC7" s="28" t="s">
        <v>79</v>
      </c>
      <c r="AD7" s="28" t="s">
        <v>80</v>
      </c>
      <c r="AE7" s="28" t="s">
        <v>86</v>
      </c>
      <c r="AF7" s="28" t="s">
        <v>87</v>
      </c>
    </row>
    <row r="8" spans="1:32" ht="15.75" customHeight="1">
      <c r="A8" s="56" t="s">
        <v>51</v>
      </c>
      <c r="B8" s="57"/>
      <c r="C8" s="6">
        <v>12791245705.219999</v>
      </c>
      <c r="D8" s="6">
        <f>E8-C8</f>
        <v>1596581843</v>
      </c>
      <c r="E8" s="6">
        <v>14387827548.219999</v>
      </c>
      <c r="F8" s="6">
        <f>G8-E8</f>
        <v>164526160</v>
      </c>
      <c r="G8" s="6">
        <v>14552353708.219999</v>
      </c>
      <c r="H8" s="6">
        <f>I8-G8</f>
        <v>0</v>
      </c>
      <c r="I8" s="6">
        <v>14552353708.219999</v>
      </c>
      <c r="J8" s="6">
        <f>K8-I8</f>
        <v>1224841577.5799999</v>
      </c>
      <c r="K8" s="6">
        <v>15777195285.799999</v>
      </c>
      <c r="L8" s="6">
        <f>M8-K8</f>
        <v>370000000</v>
      </c>
      <c r="M8" s="6">
        <v>16147195285.799999</v>
      </c>
      <c r="N8" s="6">
        <f>O8-M8</f>
        <v>0</v>
      </c>
      <c r="O8" s="6">
        <v>16147195285.799999</v>
      </c>
      <c r="P8" s="6">
        <f>Q8-O8</f>
        <v>-225480000</v>
      </c>
      <c r="Q8" s="6">
        <v>15921715285.799999</v>
      </c>
      <c r="R8" s="6">
        <v>12550278705.219999</v>
      </c>
      <c r="S8" s="6">
        <f>T8-R8</f>
        <v>1595134885</v>
      </c>
      <c r="T8" s="6">
        <v>14145413590.219999</v>
      </c>
      <c r="U8" s="6">
        <f>V8-T8</f>
        <v>0</v>
      </c>
      <c r="V8" s="6">
        <v>14145413590.219999</v>
      </c>
      <c r="W8" s="6">
        <f>X8-V8</f>
        <v>0</v>
      </c>
      <c r="X8" s="7">
        <v>14145413590.219999</v>
      </c>
      <c r="Y8" s="6">
        <f>Z8-X8</f>
        <v>621461158.21999931</v>
      </c>
      <c r="Z8" s="7">
        <v>14766874748.439999</v>
      </c>
      <c r="AA8" s="6">
        <f>AB8-Z8</f>
        <v>270000000.00000191</v>
      </c>
      <c r="AB8" s="6">
        <v>15036874748.440001</v>
      </c>
      <c r="AC8" s="6">
        <f>AD8-AB8</f>
        <v>0</v>
      </c>
      <c r="AD8" s="6">
        <v>15036874748.440001</v>
      </c>
      <c r="AE8" s="6">
        <f>AF8-AD8</f>
        <v>0</v>
      </c>
      <c r="AF8" s="6">
        <v>15036874748.440001</v>
      </c>
    </row>
    <row r="9" spans="1:32" ht="15.75" customHeight="1">
      <c r="A9" s="54" t="s">
        <v>52</v>
      </c>
      <c r="B9" s="55"/>
      <c r="C9" s="8">
        <f>C8-C10</f>
        <v>8825120000</v>
      </c>
      <c r="D9" s="8">
        <f t="shared" ref="D9:D36" si="0">E9-C9</f>
        <v>255541000</v>
      </c>
      <c r="E9" s="8">
        <f>E8-E10</f>
        <v>9080661000</v>
      </c>
      <c r="F9" s="8">
        <f t="shared" ref="F9:F36" si="1">G9-E9</f>
        <v>-55000000</v>
      </c>
      <c r="G9" s="8">
        <f>G8-G10</f>
        <v>9025661000</v>
      </c>
      <c r="H9" s="8">
        <f t="shared" ref="H9:H36" si="2">I9-G9</f>
        <v>0</v>
      </c>
      <c r="I9" s="8">
        <f>I8-I10</f>
        <v>9025661000</v>
      </c>
      <c r="J9" s="8">
        <v>0</v>
      </c>
      <c r="K9" s="8">
        <f>K8-K10</f>
        <v>9080661000</v>
      </c>
      <c r="L9" s="8">
        <v>270000000</v>
      </c>
      <c r="M9" s="8">
        <f>M8-M10</f>
        <v>9180661000</v>
      </c>
      <c r="N9" s="8">
        <v>270000000</v>
      </c>
      <c r="O9" s="8">
        <f>O8-O10</f>
        <v>9180661000</v>
      </c>
      <c r="P9" s="8">
        <v>270000000</v>
      </c>
      <c r="Q9" s="8">
        <f>Q8-Q10</f>
        <v>9180661000</v>
      </c>
      <c r="R9" s="8">
        <f>R8-R10</f>
        <v>9014623000</v>
      </c>
      <c r="S9" s="8">
        <f t="shared" ref="S9:S36" si="3">T9-R9</f>
        <v>259075000</v>
      </c>
      <c r="T9" s="8">
        <f>T8-T10</f>
        <v>9273698000</v>
      </c>
      <c r="U9" s="8">
        <f t="shared" ref="U9:U36" si="4">V9-T9</f>
        <v>0</v>
      </c>
      <c r="V9" s="8">
        <f>V8-V10</f>
        <v>9273698000</v>
      </c>
      <c r="W9" s="8">
        <f t="shared" ref="W9:W36" si="5">X9-V9</f>
        <v>0</v>
      </c>
      <c r="X9" s="9">
        <f>X8-X10</f>
        <v>9273698000</v>
      </c>
      <c r="Y9" s="8">
        <f t="shared" ref="Y9:Y36" si="6">Z9-X9</f>
        <v>200000000</v>
      </c>
      <c r="Z9" s="9">
        <f>Z8-Z10</f>
        <v>9473698000</v>
      </c>
      <c r="AA9" s="8"/>
      <c r="AB9" s="8">
        <f>AB8-AB10</f>
        <v>9473698000</v>
      </c>
      <c r="AC9" s="8"/>
      <c r="AD9" s="8">
        <f>AD8-AD10</f>
        <v>9473698000</v>
      </c>
      <c r="AE9" s="8"/>
      <c r="AF9" s="8">
        <f>AF8-AF10</f>
        <v>9473698000</v>
      </c>
    </row>
    <row r="10" spans="1:32" ht="15.75" customHeight="1">
      <c r="A10" s="54" t="s">
        <v>53</v>
      </c>
      <c r="B10" s="55"/>
      <c r="C10" s="8">
        <v>3966125705.2199998</v>
      </c>
      <c r="D10" s="8">
        <f t="shared" si="0"/>
        <v>1341040843.0000005</v>
      </c>
      <c r="E10" s="8">
        <v>5307166548.2200003</v>
      </c>
      <c r="F10" s="8">
        <f t="shared" si="1"/>
        <v>219526160</v>
      </c>
      <c r="G10" s="8">
        <v>5526692708.2200003</v>
      </c>
      <c r="H10" s="8">
        <f t="shared" si="2"/>
        <v>0</v>
      </c>
      <c r="I10" s="8">
        <v>5526692708.2200003</v>
      </c>
      <c r="J10" s="8">
        <f t="shared" ref="J10:J36" si="7">K10-I10</f>
        <v>1169841577.5799999</v>
      </c>
      <c r="K10" s="8">
        <v>6696534285.8000002</v>
      </c>
      <c r="L10" s="8">
        <f t="shared" ref="L10:L36" si="8">M10-K10</f>
        <v>270000000</v>
      </c>
      <c r="M10" s="8">
        <v>6966534285.8000002</v>
      </c>
      <c r="N10" s="8">
        <f t="shared" ref="N10:P35" si="9">O10-M10</f>
        <v>0</v>
      </c>
      <c r="O10" s="8">
        <v>6966534285.8000002</v>
      </c>
      <c r="P10" s="8">
        <f t="shared" si="9"/>
        <v>-225480000</v>
      </c>
      <c r="Q10" s="8">
        <v>6741054285.8000002</v>
      </c>
      <c r="R10" s="8">
        <v>3535655705.2199998</v>
      </c>
      <c r="S10" s="8">
        <f t="shared" si="3"/>
        <v>1336059885.0000005</v>
      </c>
      <c r="T10" s="8">
        <v>4871715590.2200003</v>
      </c>
      <c r="U10" s="8">
        <f t="shared" si="4"/>
        <v>0</v>
      </c>
      <c r="V10" s="8">
        <v>4871715590.2200003</v>
      </c>
      <c r="W10" s="8">
        <f t="shared" si="5"/>
        <v>0</v>
      </c>
      <c r="X10" s="9">
        <v>4871715590.2200003</v>
      </c>
      <c r="Y10" s="8">
        <f t="shared" si="6"/>
        <v>421461158.21999931</v>
      </c>
      <c r="Z10" s="9">
        <v>5293176748.4399996</v>
      </c>
      <c r="AA10" s="8">
        <f t="shared" ref="AA10:AA13" si="10">AB10-Z10</f>
        <v>270000000</v>
      </c>
      <c r="AB10" s="8">
        <v>5563176748.4399996</v>
      </c>
      <c r="AC10" s="8">
        <f t="shared" ref="AC10:AC11" si="11">AD10-AB10</f>
        <v>0</v>
      </c>
      <c r="AD10" s="8">
        <v>5563176748.4399996</v>
      </c>
      <c r="AE10" s="8">
        <f t="shared" ref="AE10:AE11" si="12">AF10-AD10</f>
        <v>0</v>
      </c>
      <c r="AF10" s="8">
        <v>5563176748.4399996</v>
      </c>
    </row>
    <row r="11" spans="1:32" ht="15.75" customHeight="1">
      <c r="A11" s="56" t="s">
        <v>54</v>
      </c>
      <c r="B11" s="57"/>
      <c r="C11" s="6">
        <f>C13+C36+C12</f>
        <v>12791245705.219999</v>
      </c>
      <c r="D11" s="6">
        <f t="shared" si="0"/>
        <v>1596581843</v>
      </c>
      <c r="E11" s="6">
        <f>E13+E36+E12</f>
        <v>14387827548.219999</v>
      </c>
      <c r="F11" s="6">
        <f t="shared" si="1"/>
        <v>164526160.00000191</v>
      </c>
      <c r="G11" s="6">
        <f>G13+G36+G12</f>
        <v>14552353708.220001</v>
      </c>
      <c r="H11" s="6">
        <f t="shared" si="2"/>
        <v>0</v>
      </c>
      <c r="I11" s="6">
        <f>I13+I36+I12</f>
        <v>14552353708.220003</v>
      </c>
      <c r="J11" s="6">
        <f t="shared" si="7"/>
        <v>1169841577.579998</v>
      </c>
      <c r="K11" s="6">
        <f>K13+K36+K12</f>
        <v>15722195285.800001</v>
      </c>
      <c r="L11" s="6">
        <f t="shared" si="8"/>
        <v>370000000</v>
      </c>
      <c r="M11" s="6">
        <f>M13+M36+M12</f>
        <v>16092195285.800001</v>
      </c>
      <c r="N11" s="6">
        <f t="shared" si="9"/>
        <v>0</v>
      </c>
      <c r="O11" s="6">
        <f>O12+O13+O36</f>
        <v>16092195285.799999</v>
      </c>
      <c r="P11" s="6">
        <f t="shared" si="9"/>
        <v>-225480000</v>
      </c>
      <c r="Q11" s="6">
        <f>Q12+Q13+Q36</f>
        <v>15866715285.799999</v>
      </c>
      <c r="R11" s="6">
        <f>R13+R36+R12</f>
        <v>12550278705.219999</v>
      </c>
      <c r="S11" s="6">
        <f t="shared" si="3"/>
        <v>1595134885.0000019</v>
      </c>
      <c r="T11" s="6">
        <f>T13+T36+T12</f>
        <v>14145413590.220001</v>
      </c>
      <c r="U11" s="6">
        <f t="shared" si="4"/>
        <v>0</v>
      </c>
      <c r="V11" s="6">
        <f>V13+V36+V12</f>
        <v>14145413590.220001</v>
      </c>
      <c r="W11" s="6">
        <f t="shared" si="5"/>
        <v>0</v>
      </c>
      <c r="X11" s="7">
        <f>X13+X36+X12</f>
        <v>14145413590.220003</v>
      </c>
      <c r="Y11" s="6">
        <f t="shared" si="6"/>
        <v>421461158.21999741</v>
      </c>
      <c r="Z11" s="7">
        <f>Z13+Z36+Z12</f>
        <v>14566874748.440001</v>
      </c>
      <c r="AA11" s="6">
        <f t="shared" si="10"/>
        <v>270000000</v>
      </c>
      <c r="AB11" s="6">
        <f>AB13+AB36+AB12</f>
        <v>14836874748.440001</v>
      </c>
      <c r="AC11" s="6">
        <f t="shared" si="11"/>
        <v>0</v>
      </c>
      <c r="AD11" s="6">
        <f>AD13+AD36+AD12</f>
        <v>14836874748.440001</v>
      </c>
      <c r="AE11" s="6">
        <f t="shared" si="12"/>
        <v>0</v>
      </c>
      <c r="AF11" s="6">
        <f>AF13+AF36+AF12</f>
        <v>14836874748.440001</v>
      </c>
    </row>
    <row r="12" spans="1:32" ht="15.75" customHeight="1">
      <c r="A12" s="54" t="s">
        <v>57</v>
      </c>
      <c r="B12" s="55"/>
      <c r="C12" s="8">
        <v>225000000</v>
      </c>
      <c r="D12" s="8">
        <f t="shared" si="0"/>
        <v>50856710.939999998</v>
      </c>
      <c r="E12" s="8">
        <v>275856710.94</v>
      </c>
      <c r="F12" s="8">
        <f t="shared" si="1"/>
        <v>-55000000</v>
      </c>
      <c r="G12" s="8">
        <v>220856710.94</v>
      </c>
      <c r="H12" s="8">
        <f t="shared" si="2"/>
        <v>0</v>
      </c>
      <c r="I12" s="8">
        <v>220856710.94</v>
      </c>
      <c r="J12" s="8">
        <f t="shared" si="7"/>
        <v>0</v>
      </c>
      <c r="K12" s="8">
        <v>220856710.94</v>
      </c>
      <c r="L12" s="8">
        <f t="shared" si="8"/>
        <v>57567671.939999998</v>
      </c>
      <c r="M12" s="8">
        <v>278424382.88</v>
      </c>
      <c r="N12" s="8">
        <f t="shared" si="9"/>
        <v>0</v>
      </c>
      <c r="O12" s="8">
        <v>278424382.88</v>
      </c>
      <c r="P12" s="8">
        <f t="shared" si="9"/>
        <v>0</v>
      </c>
      <c r="Q12" s="8">
        <v>278424382.88</v>
      </c>
      <c r="R12" s="8">
        <v>451999997.24000001</v>
      </c>
      <c r="S12" s="8">
        <f t="shared" si="3"/>
        <v>73203782.889999986</v>
      </c>
      <c r="T12" s="8">
        <v>525203780.13</v>
      </c>
      <c r="U12" s="8">
        <f t="shared" si="4"/>
        <v>0</v>
      </c>
      <c r="V12" s="8">
        <v>525203780.13</v>
      </c>
      <c r="W12" s="8">
        <f t="shared" si="5"/>
        <v>0</v>
      </c>
      <c r="X12" s="9">
        <v>525203780.13</v>
      </c>
      <c r="Y12" s="8">
        <f t="shared" si="6"/>
        <v>0</v>
      </c>
      <c r="Z12" s="9">
        <v>525203780.13</v>
      </c>
      <c r="AA12" s="8">
        <f>AB12-Z12</f>
        <v>-18478651</v>
      </c>
      <c r="AB12" s="8">
        <v>506725129.13</v>
      </c>
      <c r="AC12" s="8">
        <f>AD12-AB12</f>
        <v>0</v>
      </c>
      <c r="AD12" s="8">
        <v>506725129.13</v>
      </c>
      <c r="AE12" s="8">
        <f>AF12-AD12</f>
        <v>0</v>
      </c>
      <c r="AF12" s="8">
        <v>506725129.13</v>
      </c>
    </row>
    <row r="13" spans="1:32" ht="15.75" customHeight="1">
      <c r="A13" s="54" t="s">
        <v>55</v>
      </c>
      <c r="B13" s="55"/>
      <c r="C13" s="8">
        <f>C14+C15+C16+C17+C18+C19+C20+C21+C22+C23+C24+C25++C27+C28+C29+C30+C31+C32+C33</f>
        <v>11023036892.109999</v>
      </c>
      <c r="D13" s="8">
        <f t="shared" si="0"/>
        <v>1476073494.6000004</v>
      </c>
      <c r="E13" s="8">
        <f>E14+E15+E16+E17+E18+E19+E20+E21+E22+E23+E24+E25++E27+E28+E29+E30+E31+E32+E33</f>
        <v>12499110386.709999</v>
      </c>
      <c r="F13" s="8">
        <f t="shared" si="1"/>
        <v>219526160.00000191</v>
      </c>
      <c r="G13" s="8">
        <f>G14+G15+G16+G17+G18+G19+G20+G21+G22+G23+G24+G25++G27+G28+G29+G30+G31+G32+G33</f>
        <v>12718636546.710001</v>
      </c>
      <c r="H13" s="8">
        <f t="shared" si="2"/>
        <v>2746766.1100006104</v>
      </c>
      <c r="I13" s="8">
        <f>I14+I15+I16+I17+I18+I19+I20+I21+I22+I23+I24+I25++I27+I28+I29+I30+I31+I32+I33</f>
        <v>12721383312.820002</v>
      </c>
      <c r="J13" s="8">
        <f t="shared" si="7"/>
        <v>1173305840.5799999</v>
      </c>
      <c r="K13" s="8">
        <f>K14+K15+K16+K17+K18+K19+K20+K21+K22+K23+K24+K25++K27+K28+K29+K30+K31+K32+K33</f>
        <v>13894689153.400002</v>
      </c>
      <c r="L13" s="8">
        <f t="shared" si="8"/>
        <v>312432328.05999947</v>
      </c>
      <c r="M13" s="8">
        <f>M14+M15+M16+M17+M18+M19+M20+M21+M22+M23+M24+M25++M27+M28+M29+M30+M31+M32+M33</f>
        <v>14207121481.460001</v>
      </c>
      <c r="N13" s="8">
        <f t="shared" si="9"/>
        <v>0</v>
      </c>
      <c r="O13" s="8">
        <f>O14+O15+O16+O17+O18+O19+O20+O21+O22+O23+O24+O25++O27+O28+O29+O30+O31+O32+O33</f>
        <v>14207121481.460001</v>
      </c>
      <c r="P13" s="8">
        <f t="shared" si="9"/>
        <v>-225564129</v>
      </c>
      <c r="Q13" s="8">
        <f>SUM(Q14:Q35)</f>
        <v>13981557352.460001</v>
      </c>
      <c r="R13" s="8">
        <f>R14+R15+R16+R17+R18+R19+R20+R21+R22+R23+R24+R25++R27+R28+R29+R30+R31+R32+R33</f>
        <v>10564974260.99</v>
      </c>
      <c r="S13" s="8">
        <f t="shared" si="3"/>
        <v>1483027902.9400024</v>
      </c>
      <c r="T13" s="8">
        <f>T14+T15+T16+T17+T18+T19+T20+T21+T22+T23+T24+T25++T27+T28+T29+T30+T31+T32+T33</f>
        <v>12048002163.930002</v>
      </c>
      <c r="U13" s="8">
        <f t="shared" si="4"/>
        <v>0</v>
      </c>
      <c r="V13" s="8">
        <f>V14+V15+V16+V17+V18+V19+V20+V21+V22+V23+V24+V25++V27+V28+V29+V30+V31+V32+V33</f>
        <v>12048002163.930002</v>
      </c>
      <c r="W13" s="8">
        <f t="shared" si="5"/>
        <v>2875864.1200008392</v>
      </c>
      <c r="X13" s="9">
        <f>X14+X15+X16+X17+X18+X19+X20+X21+X22+X23+X24+X25++X27+X28+X29+X30+X31+X32+X33</f>
        <v>12050878028.050003</v>
      </c>
      <c r="Y13" s="8">
        <f t="shared" si="6"/>
        <v>425088254.21999931</v>
      </c>
      <c r="Z13" s="9">
        <f>Z14+Z15+Z16+Z17+Z18+Z19+Z20+Z21+Z22+Z23+Z24+Z25++Z27+Z28+Z29+Z30+Z31+Z32+Z33</f>
        <v>12475966282.270002</v>
      </c>
      <c r="AA13" s="8">
        <f t="shared" si="10"/>
        <v>288478651</v>
      </c>
      <c r="AB13" s="8">
        <f>AB14+AB15+AB16+AB17+AB18+AB19+AB20+AB21+AB22+AB23+AB24+AB25++AB27+AB28+AB29+AB30+AB31+AB32+AB33</f>
        <v>12764444933.270002</v>
      </c>
      <c r="AC13" s="8">
        <f t="shared" ref="AC13" si="13">AD13-AB13</f>
        <v>0</v>
      </c>
      <c r="AD13" s="8">
        <f>AD14+AD15+AD16+AD17+AD18+AD19+AD20+AD21+AD22+AD23+AD24+AD25++AD27+AD28+AD29+AD30+AD31+AD32+AD33</f>
        <v>12764444933.270002</v>
      </c>
      <c r="AE13" s="8">
        <f t="shared" ref="AE13" si="14">AF13-AD13</f>
        <v>0</v>
      </c>
      <c r="AF13" s="8">
        <f>SUM(AF14:AF35)</f>
        <v>12764444933.270002</v>
      </c>
    </row>
    <row r="14" spans="1:32" ht="32.25" customHeight="1">
      <c r="A14" s="2" t="s">
        <v>8</v>
      </c>
      <c r="B14" s="1" t="s">
        <v>9</v>
      </c>
      <c r="C14" s="10">
        <v>8518523.9299999997</v>
      </c>
      <c r="D14" s="10">
        <f t="shared" si="0"/>
        <v>0</v>
      </c>
      <c r="E14" s="10">
        <v>8518523.9299999997</v>
      </c>
      <c r="F14" s="10">
        <f t="shared" si="1"/>
        <v>0</v>
      </c>
      <c r="G14" s="10">
        <v>8518523.9299999997</v>
      </c>
      <c r="H14" s="10">
        <f t="shared" si="2"/>
        <v>0</v>
      </c>
      <c r="I14" s="10">
        <v>8518523.9299999997</v>
      </c>
      <c r="J14" s="10">
        <f>K14-I14</f>
        <v>0</v>
      </c>
      <c r="K14" s="10">
        <v>8518523.9299999997</v>
      </c>
      <c r="L14" s="10">
        <f t="shared" si="8"/>
        <v>0</v>
      </c>
      <c r="M14" s="10">
        <v>8518523.9299999997</v>
      </c>
      <c r="N14" s="10">
        <f t="shared" si="9"/>
        <v>0</v>
      </c>
      <c r="O14" s="10">
        <v>8518523.9299999997</v>
      </c>
      <c r="P14" s="10">
        <f>Q14-O14</f>
        <v>0</v>
      </c>
      <c r="Q14" s="10">
        <v>8518523.9299999997</v>
      </c>
      <c r="R14" s="10">
        <v>8518523.9299999997</v>
      </c>
      <c r="S14" s="10">
        <f t="shared" si="3"/>
        <v>0</v>
      </c>
      <c r="T14" s="10">
        <v>8518523.9299999997</v>
      </c>
      <c r="U14" s="10">
        <f t="shared" si="4"/>
        <v>0</v>
      </c>
      <c r="V14" s="10">
        <v>8518523.9299999997</v>
      </c>
      <c r="W14" s="10">
        <f t="shared" si="5"/>
        <v>0</v>
      </c>
      <c r="X14" s="11">
        <v>8518523.9299999997</v>
      </c>
      <c r="Y14" s="10">
        <f t="shared" si="6"/>
        <v>0</v>
      </c>
      <c r="Z14" s="10">
        <v>8518523.9299999997</v>
      </c>
      <c r="AA14" s="10">
        <f>AB14-Z14</f>
        <v>0</v>
      </c>
      <c r="AB14" s="10">
        <v>8518523.9299999997</v>
      </c>
      <c r="AC14" s="10">
        <f>AD14-AB14</f>
        <v>0</v>
      </c>
      <c r="AD14" s="10">
        <v>8518523.9299999997</v>
      </c>
      <c r="AE14" s="10">
        <f>AF14-AD14</f>
        <v>0</v>
      </c>
      <c r="AF14" s="10">
        <v>8518523.9299999997</v>
      </c>
    </row>
    <row r="15" spans="1:32" ht="48.95" customHeight="1">
      <c r="A15" s="2" t="s">
        <v>10</v>
      </c>
      <c r="B15" s="1" t="s">
        <v>11</v>
      </c>
      <c r="C15" s="10">
        <v>7048057931.9499998</v>
      </c>
      <c r="D15" s="10">
        <f t="shared" si="0"/>
        <v>1350173642.9400005</v>
      </c>
      <c r="E15" s="10">
        <v>8398231574.8900003</v>
      </c>
      <c r="F15" s="10">
        <f t="shared" si="1"/>
        <v>219526159.99999905</v>
      </c>
      <c r="G15" s="10">
        <v>8617757734.8899994</v>
      </c>
      <c r="H15" s="10">
        <f t="shared" si="2"/>
        <v>0</v>
      </c>
      <c r="I15" s="10">
        <v>8617757734.8899994</v>
      </c>
      <c r="J15" s="10">
        <f t="shared" si="7"/>
        <v>60411216.010000229</v>
      </c>
      <c r="K15" s="10">
        <v>8678168950.8999996</v>
      </c>
      <c r="L15" s="10">
        <f t="shared" si="8"/>
        <v>41807691.059999466</v>
      </c>
      <c r="M15" s="10">
        <v>8719976641.9599991</v>
      </c>
      <c r="N15" s="10">
        <f t="shared" si="9"/>
        <v>-3802626.2599983215</v>
      </c>
      <c r="O15" s="10">
        <v>8716174015.7000008</v>
      </c>
      <c r="P15" s="10">
        <f t="shared" ref="P15:P35" si="15">Q15-O15</f>
        <v>-2165998134.5600004</v>
      </c>
      <c r="Q15" s="10">
        <v>6550175881.1400003</v>
      </c>
      <c r="R15" s="10">
        <v>6518407412.9499998</v>
      </c>
      <c r="S15" s="10">
        <f t="shared" si="3"/>
        <v>1352220345.29</v>
      </c>
      <c r="T15" s="10">
        <v>7870627758.2399998</v>
      </c>
      <c r="U15" s="10">
        <f t="shared" si="4"/>
        <v>0</v>
      </c>
      <c r="V15" s="10">
        <v>7870627758.2399998</v>
      </c>
      <c r="W15" s="10">
        <f t="shared" si="5"/>
        <v>0</v>
      </c>
      <c r="X15" s="12">
        <v>7870627758.2399998</v>
      </c>
      <c r="Y15" s="10">
        <f t="shared" si="6"/>
        <v>193461966.65000057</v>
      </c>
      <c r="Z15" s="10">
        <v>8064089724.8900003</v>
      </c>
      <c r="AA15" s="10">
        <f t="shared" ref="AA15:AA36" si="16">AB15-Z15</f>
        <v>0</v>
      </c>
      <c r="AB15" s="10">
        <v>8064089724.8900003</v>
      </c>
      <c r="AC15" s="10">
        <f t="shared" ref="AC15:AC36" si="17">AD15-AB15</f>
        <v>0</v>
      </c>
      <c r="AD15" s="10">
        <v>8064089724.8900003</v>
      </c>
      <c r="AE15" s="10">
        <f t="shared" ref="AE15:AE25" si="18">AF15-AD15</f>
        <v>-556800000</v>
      </c>
      <c r="AF15" s="10">
        <v>7507289724.8900003</v>
      </c>
    </row>
    <row r="16" spans="1:32" ht="80.099999999999994" customHeight="1">
      <c r="A16" s="2" t="s">
        <v>12</v>
      </c>
      <c r="B16" s="1" t="s">
        <v>13</v>
      </c>
      <c r="C16" s="10">
        <v>41686439</v>
      </c>
      <c r="D16" s="10">
        <f t="shared" si="0"/>
        <v>201655.68999999762</v>
      </c>
      <c r="E16" s="10">
        <v>41888094.689999998</v>
      </c>
      <c r="F16" s="10">
        <f t="shared" si="1"/>
        <v>0</v>
      </c>
      <c r="G16" s="10">
        <v>41888094.689999998</v>
      </c>
      <c r="H16" s="10">
        <f t="shared" si="2"/>
        <v>0</v>
      </c>
      <c r="I16" s="10">
        <v>41888094.689999998</v>
      </c>
      <c r="J16" s="10">
        <f t="shared" si="7"/>
        <v>0</v>
      </c>
      <c r="K16" s="10">
        <v>41888094.689999998</v>
      </c>
      <c r="L16" s="10">
        <f t="shared" si="8"/>
        <v>624637</v>
      </c>
      <c r="M16" s="10">
        <v>42512731.689999998</v>
      </c>
      <c r="N16" s="10">
        <f t="shared" si="9"/>
        <v>0</v>
      </c>
      <c r="O16" s="10">
        <v>42512731.689999998</v>
      </c>
      <c r="P16" s="10">
        <f t="shared" si="15"/>
        <v>0</v>
      </c>
      <c r="Q16" s="10">
        <v>42512731.689999998</v>
      </c>
      <c r="R16" s="10">
        <v>42838653.009999998</v>
      </c>
      <c r="S16" s="10">
        <f t="shared" si="3"/>
        <v>209733.39999999851</v>
      </c>
      <c r="T16" s="10">
        <v>43048386.409999996</v>
      </c>
      <c r="U16" s="10">
        <f t="shared" si="4"/>
        <v>0</v>
      </c>
      <c r="V16" s="10">
        <v>43048386.409999996</v>
      </c>
      <c r="W16" s="10">
        <f t="shared" si="5"/>
        <v>0</v>
      </c>
      <c r="X16" s="12">
        <v>43048386.409999996</v>
      </c>
      <c r="Y16" s="10">
        <f t="shared" si="6"/>
        <v>0</v>
      </c>
      <c r="Z16" s="10">
        <v>43048386.409999996</v>
      </c>
      <c r="AA16" s="10">
        <f t="shared" si="16"/>
        <v>743620</v>
      </c>
      <c r="AB16" s="10">
        <v>43792006.409999996</v>
      </c>
      <c r="AC16" s="10">
        <f t="shared" si="17"/>
        <v>0</v>
      </c>
      <c r="AD16" s="10">
        <v>43792006.409999996</v>
      </c>
      <c r="AE16" s="10">
        <f t="shared" si="18"/>
        <v>0</v>
      </c>
      <c r="AF16" s="10">
        <v>43792006.409999996</v>
      </c>
    </row>
    <row r="17" spans="1:32" ht="32.25" customHeight="1">
      <c r="A17" s="2" t="s">
        <v>14</v>
      </c>
      <c r="B17" s="1" t="s">
        <v>15</v>
      </c>
      <c r="C17" s="10">
        <v>11332380</v>
      </c>
      <c r="D17" s="10">
        <f t="shared" si="0"/>
        <v>0</v>
      </c>
      <c r="E17" s="10">
        <v>11332380</v>
      </c>
      <c r="F17" s="10">
        <f t="shared" si="1"/>
        <v>0</v>
      </c>
      <c r="G17" s="10">
        <v>11332380</v>
      </c>
      <c r="H17" s="10">
        <f t="shared" si="2"/>
        <v>0</v>
      </c>
      <c r="I17" s="10">
        <v>11332380</v>
      </c>
      <c r="J17" s="10">
        <f t="shared" si="7"/>
        <v>0</v>
      </c>
      <c r="K17" s="10">
        <v>11332380</v>
      </c>
      <c r="L17" s="10">
        <f t="shared" si="8"/>
        <v>0</v>
      </c>
      <c r="M17" s="10">
        <v>11332380</v>
      </c>
      <c r="N17" s="10">
        <f t="shared" si="9"/>
        <v>0</v>
      </c>
      <c r="O17" s="10">
        <v>11332380</v>
      </c>
      <c r="P17" s="10">
        <f t="shared" si="15"/>
        <v>0</v>
      </c>
      <c r="Q17" s="10">
        <v>11332380</v>
      </c>
      <c r="R17" s="10">
        <v>11332380</v>
      </c>
      <c r="S17" s="10">
        <f t="shared" si="3"/>
        <v>0</v>
      </c>
      <c r="T17" s="10">
        <v>11332380</v>
      </c>
      <c r="U17" s="10">
        <f t="shared" si="4"/>
        <v>0</v>
      </c>
      <c r="V17" s="10">
        <v>11332380</v>
      </c>
      <c r="W17" s="10">
        <f t="shared" si="5"/>
        <v>0</v>
      </c>
      <c r="X17" s="12">
        <v>11332380</v>
      </c>
      <c r="Y17" s="10">
        <f t="shared" si="6"/>
        <v>0</v>
      </c>
      <c r="Z17" s="10">
        <v>11332380</v>
      </c>
      <c r="AA17" s="10">
        <f t="shared" si="16"/>
        <v>0</v>
      </c>
      <c r="AB17" s="10">
        <v>11332380</v>
      </c>
      <c r="AC17" s="10">
        <f t="shared" si="17"/>
        <v>0</v>
      </c>
      <c r="AD17" s="10">
        <v>11332380</v>
      </c>
      <c r="AE17" s="10">
        <f t="shared" si="18"/>
        <v>0</v>
      </c>
      <c r="AF17" s="10">
        <v>11332380</v>
      </c>
    </row>
    <row r="18" spans="1:32" ht="48.95" customHeight="1">
      <c r="A18" s="2" t="s">
        <v>16</v>
      </c>
      <c r="B18" s="1" t="s">
        <v>17</v>
      </c>
      <c r="C18" s="10">
        <v>182581243.88</v>
      </c>
      <c r="D18" s="10">
        <f t="shared" si="0"/>
        <v>0</v>
      </c>
      <c r="E18" s="10">
        <v>182581243.88</v>
      </c>
      <c r="F18" s="10">
        <f t="shared" si="1"/>
        <v>0</v>
      </c>
      <c r="G18" s="10">
        <v>182581243.88</v>
      </c>
      <c r="H18" s="10">
        <f t="shared" si="2"/>
        <v>2746766.1100000143</v>
      </c>
      <c r="I18" s="10">
        <v>185328009.99000001</v>
      </c>
      <c r="J18" s="10">
        <f t="shared" si="7"/>
        <v>215667624.56999999</v>
      </c>
      <c r="K18" s="10">
        <v>400995634.56</v>
      </c>
      <c r="L18" s="10">
        <f t="shared" si="8"/>
        <v>0</v>
      </c>
      <c r="M18" s="10">
        <v>400995634.56</v>
      </c>
      <c r="N18" s="10">
        <f t="shared" si="9"/>
        <v>12000000</v>
      </c>
      <c r="O18" s="10">
        <v>412995634.56</v>
      </c>
      <c r="P18" s="10">
        <f t="shared" si="15"/>
        <v>0</v>
      </c>
      <c r="Q18" s="10">
        <v>412995634.56</v>
      </c>
      <c r="R18" s="10">
        <v>182581243.88</v>
      </c>
      <c r="S18" s="10">
        <f t="shared" si="3"/>
        <v>0</v>
      </c>
      <c r="T18" s="10">
        <v>182581243.88</v>
      </c>
      <c r="U18" s="10">
        <f t="shared" si="4"/>
        <v>0</v>
      </c>
      <c r="V18" s="10">
        <v>182581243.88</v>
      </c>
      <c r="W18" s="10">
        <f t="shared" si="5"/>
        <v>2875864.1200000048</v>
      </c>
      <c r="X18" s="12">
        <v>185457108</v>
      </c>
      <c r="Y18" s="10">
        <f t="shared" si="6"/>
        <v>215830457.56999999</v>
      </c>
      <c r="Z18" s="10">
        <v>401287565.56999999</v>
      </c>
      <c r="AA18" s="10">
        <f t="shared" si="16"/>
        <v>0</v>
      </c>
      <c r="AB18" s="10">
        <v>401287565.56999999</v>
      </c>
      <c r="AC18" s="10">
        <f t="shared" si="17"/>
        <v>0</v>
      </c>
      <c r="AD18" s="10">
        <v>401287565.56999999</v>
      </c>
      <c r="AE18" s="10">
        <f t="shared" si="18"/>
        <v>0</v>
      </c>
      <c r="AF18" s="10">
        <v>401287565.56999999</v>
      </c>
    </row>
    <row r="19" spans="1:32" ht="80.099999999999994" customHeight="1">
      <c r="A19" s="2" t="s">
        <v>18</v>
      </c>
      <c r="B19" s="1" t="s">
        <v>19</v>
      </c>
      <c r="C19" s="10">
        <v>1445953290.8299999</v>
      </c>
      <c r="D19" s="10">
        <f t="shared" si="0"/>
        <v>490640.78999996185</v>
      </c>
      <c r="E19" s="10">
        <v>1446443931.6199999</v>
      </c>
      <c r="F19" s="10">
        <f t="shared" si="1"/>
        <v>4539090.9100000858</v>
      </c>
      <c r="G19" s="10">
        <v>1450983022.53</v>
      </c>
      <c r="H19" s="10">
        <f t="shared" si="2"/>
        <v>0</v>
      </c>
      <c r="I19" s="10">
        <v>1450983022.53</v>
      </c>
      <c r="J19" s="10">
        <f t="shared" si="7"/>
        <v>836370000.00000024</v>
      </c>
      <c r="K19" s="10">
        <v>2287353022.5300002</v>
      </c>
      <c r="L19" s="10">
        <f t="shared" si="8"/>
        <v>270000000</v>
      </c>
      <c r="M19" s="10">
        <v>2557353022.5300002</v>
      </c>
      <c r="N19" s="10">
        <f t="shared" si="9"/>
        <v>0</v>
      </c>
      <c r="O19" s="10">
        <v>2557353022.5300002</v>
      </c>
      <c r="P19" s="10">
        <f t="shared" si="15"/>
        <v>25470550</v>
      </c>
      <c r="Q19" s="10">
        <v>2582823572.5300002</v>
      </c>
      <c r="R19" s="10">
        <v>1519835919.8299999</v>
      </c>
      <c r="S19" s="10">
        <f t="shared" si="3"/>
        <v>510296.03999996185</v>
      </c>
      <c r="T19" s="10">
        <v>1520346215.8699999</v>
      </c>
      <c r="U19" s="10">
        <f t="shared" si="4"/>
        <v>0</v>
      </c>
      <c r="V19" s="10">
        <v>1520346215.8699999</v>
      </c>
      <c r="W19" s="10">
        <f t="shared" si="5"/>
        <v>0</v>
      </c>
      <c r="X19" s="12">
        <v>1520346215.8699999</v>
      </c>
      <c r="Y19" s="10">
        <f t="shared" si="6"/>
        <v>0</v>
      </c>
      <c r="Z19" s="10">
        <v>1520346215.8699999</v>
      </c>
      <c r="AA19" s="10">
        <f t="shared" si="16"/>
        <v>270000000</v>
      </c>
      <c r="AB19" s="10">
        <v>1790346215.8699999</v>
      </c>
      <c r="AC19" s="10">
        <f t="shared" si="17"/>
        <v>0</v>
      </c>
      <c r="AD19" s="10">
        <v>1790346215.8699999</v>
      </c>
      <c r="AE19" s="10">
        <f t="shared" si="18"/>
        <v>0</v>
      </c>
      <c r="AF19" s="10">
        <v>1790346215.8699999</v>
      </c>
    </row>
    <row r="20" spans="1:32" ht="96.6" customHeight="1">
      <c r="A20" s="2" t="s">
        <v>20</v>
      </c>
      <c r="B20" s="1" t="s">
        <v>21</v>
      </c>
      <c r="C20" s="10">
        <v>160999621.49000001</v>
      </c>
      <c r="D20" s="10">
        <f t="shared" si="0"/>
        <v>155560.93999999762</v>
      </c>
      <c r="E20" s="10">
        <v>161155182.43000001</v>
      </c>
      <c r="F20" s="10">
        <f t="shared" si="1"/>
        <v>0</v>
      </c>
      <c r="G20" s="10">
        <v>161155182.43000001</v>
      </c>
      <c r="H20" s="10">
        <f t="shared" si="2"/>
        <v>0</v>
      </c>
      <c r="I20" s="10">
        <v>161155182.43000001</v>
      </c>
      <c r="J20" s="10">
        <f t="shared" si="7"/>
        <v>0</v>
      </c>
      <c r="K20" s="10">
        <v>161155182.43000001</v>
      </c>
      <c r="L20" s="10">
        <f t="shared" si="8"/>
        <v>0</v>
      </c>
      <c r="M20" s="10">
        <v>161155182.43000001</v>
      </c>
      <c r="N20" s="10">
        <f t="shared" si="9"/>
        <v>0</v>
      </c>
      <c r="O20" s="10">
        <v>161155182.43000001</v>
      </c>
      <c r="P20" s="10">
        <f t="shared" si="15"/>
        <v>0</v>
      </c>
      <c r="Q20" s="10">
        <v>161155182.43000001</v>
      </c>
      <c r="R20" s="10">
        <v>143989954.49000001</v>
      </c>
      <c r="S20" s="10">
        <f t="shared" si="3"/>
        <v>161793.28000000119</v>
      </c>
      <c r="T20" s="10">
        <v>144151747.77000001</v>
      </c>
      <c r="U20" s="10">
        <f t="shared" si="4"/>
        <v>0</v>
      </c>
      <c r="V20" s="10">
        <v>144151747.77000001</v>
      </c>
      <c r="W20" s="10">
        <f t="shared" si="5"/>
        <v>0</v>
      </c>
      <c r="X20" s="12">
        <v>144151747.77000001</v>
      </c>
      <c r="Y20" s="10">
        <f t="shared" si="6"/>
        <v>0</v>
      </c>
      <c r="Z20" s="10">
        <v>144151747.77000001</v>
      </c>
      <c r="AA20" s="10">
        <f t="shared" si="16"/>
        <v>0</v>
      </c>
      <c r="AB20" s="10">
        <v>144151747.77000001</v>
      </c>
      <c r="AC20" s="10">
        <f t="shared" si="17"/>
        <v>0</v>
      </c>
      <c r="AD20" s="10">
        <v>144151747.77000001</v>
      </c>
      <c r="AE20" s="10">
        <f t="shared" si="18"/>
        <v>0</v>
      </c>
      <c r="AF20" s="10">
        <v>144151747.77000001</v>
      </c>
    </row>
    <row r="21" spans="1:32" ht="96.6" customHeight="1">
      <c r="A21" s="2" t="s">
        <v>22</v>
      </c>
      <c r="B21" s="1" t="s">
        <v>23</v>
      </c>
      <c r="C21" s="10">
        <v>107638360</v>
      </c>
      <c r="D21" s="10">
        <f t="shared" si="0"/>
        <v>0</v>
      </c>
      <c r="E21" s="10">
        <v>107638360</v>
      </c>
      <c r="F21" s="10">
        <f t="shared" si="1"/>
        <v>0</v>
      </c>
      <c r="G21" s="10">
        <v>107638360</v>
      </c>
      <c r="H21" s="10">
        <f t="shared" si="2"/>
        <v>0</v>
      </c>
      <c r="I21" s="10">
        <v>107638360</v>
      </c>
      <c r="J21" s="10">
        <f t="shared" si="7"/>
        <v>60857000</v>
      </c>
      <c r="K21" s="10">
        <v>168495360</v>
      </c>
      <c r="L21" s="10">
        <f t="shared" si="8"/>
        <v>-73570.09999999404</v>
      </c>
      <c r="M21" s="10">
        <v>168421789.90000001</v>
      </c>
      <c r="N21" s="10">
        <f t="shared" si="9"/>
        <v>0</v>
      </c>
      <c r="O21" s="10">
        <v>168421789.90000001</v>
      </c>
      <c r="P21" s="10">
        <f t="shared" si="15"/>
        <v>0</v>
      </c>
      <c r="Q21" s="10">
        <v>168421789.90000001</v>
      </c>
      <c r="R21" s="10">
        <v>97422238</v>
      </c>
      <c r="S21" s="10">
        <f t="shared" si="3"/>
        <v>0</v>
      </c>
      <c r="T21" s="10">
        <v>97422238</v>
      </c>
      <c r="U21" s="10">
        <f t="shared" si="4"/>
        <v>0</v>
      </c>
      <c r="V21" s="10">
        <v>97422238</v>
      </c>
      <c r="W21" s="10">
        <f t="shared" si="5"/>
        <v>0</v>
      </c>
      <c r="X21" s="12">
        <v>97422238</v>
      </c>
      <c r="Y21" s="10">
        <f t="shared" si="6"/>
        <v>15795830</v>
      </c>
      <c r="Z21" s="10">
        <v>113218068</v>
      </c>
      <c r="AA21" s="10">
        <f t="shared" si="16"/>
        <v>0</v>
      </c>
      <c r="AB21" s="10">
        <v>113218068</v>
      </c>
      <c r="AC21" s="10">
        <f t="shared" si="17"/>
        <v>0</v>
      </c>
      <c r="AD21" s="10">
        <v>113218068</v>
      </c>
      <c r="AE21" s="10">
        <f t="shared" si="18"/>
        <v>0</v>
      </c>
      <c r="AF21" s="10">
        <v>113218068</v>
      </c>
    </row>
    <row r="22" spans="1:32" ht="32.25" customHeight="1">
      <c r="A22" s="2" t="s">
        <v>24</v>
      </c>
      <c r="B22" s="1" t="s">
        <v>25</v>
      </c>
      <c r="C22" s="10">
        <v>24536848.600000001</v>
      </c>
      <c r="D22" s="10">
        <f t="shared" si="0"/>
        <v>86256.679999999702</v>
      </c>
      <c r="E22" s="10">
        <v>24623105.280000001</v>
      </c>
      <c r="F22" s="10">
        <f t="shared" si="1"/>
        <v>0</v>
      </c>
      <c r="G22" s="10">
        <v>24623105.280000001</v>
      </c>
      <c r="H22" s="10">
        <f t="shared" si="2"/>
        <v>0</v>
      </c>
      <c r="I22" s="10">
        <v>24623105.280000001</v>
      </c>
      <c r="J22" s="10">
        <f t="shared" si="7"/>
        <v>0</v>
      </c>
      <c r="K22" s="10">
        <v>24623105.280000001</v>
      </c>
      <c r="L22" s="10">
        <f t="shared" si="8"/>
        <v>0</v>
      </c>
      <c r="M22" s="10">
        <v>24623105.280000001</v>
      </c>
      <c r="N22" s="10">
        <f t="shared" si="9"/>
        <v>0</v>
      </c>
      <c r="O22" s="10">
        <v>24623105.280000001</v>
      </c>
      <c r="P22" s="10">
        <f t="shared" si="15"/>
        <v>-10470800.000000002</v>
      </c>
      <c r="Q22" s="10">
        <v>14152305.279999999</v>
      </c>
      <c r="R22" s="10">
        <v>25066665.300000001</v>
      </c>
      <c r="S22" s="10">
        <f t="shared" si="3"/>
        <v>86860.480000000447</v>
      </c>
      <c r="T22" s="10">
        <v>25153525.780000001</v>
      </c>
      <c r="U22" s="10">
        <f t="shared" si="4"/>
        <v>0</v>
      </c>
      <c r="V22" s="10">
        <v>25153525.780000001</v>
      </c>
      <c r="W22" s="10">
        <f t="shared" si="5"/>
        <v>0</v>
      </c>
      <c r="X22" s="12">
        <v>25153525.780000001</v>
      </c>
      <c r="Y22" s="10">
        <f t="shared" si="6"/>
        <v>0</v>
      </c>
      <c r="Z22" s="10">
        <v>25153525.780000001</v>
      </c>
      <c r="AA22" s="10">
        <f t="shared" si="16"/>
        <v>0</v>
      </c>
      <c r="AB22" s="10">
        <v>25153525.780000001</v>
      </c>
      <c r="AC22" s="10">
        <f t="shared" si="17"/>
        <v>0</v>
      </c>
      <c r="AD22" s="10">
        <v>25153525.780000001</v>
      </c>
      <c r="AE22" s="10">
        <f t="shared" si="18"/>
        <v>0</v>
      </c>
      <c r="AF22" s="10">
        <v>25153525.780000001</v>
      </c>
    </row>
    <row r="23" spans="1:32" ht="64.5" customHeight="1">
      <c r="A23" s="2" t="s">
        <v>26</v>
      </c>
      <c r="B23" s="1" t="s">
        <v>27</v>
      </c>
      <c r="C23" s="10">
        <v>23985420</v>
      </c>
      <c r="D23" s="10">
        <f t="shared" si="0"/>
        <v>69313.960000000894</v>
      </c>
      <c r="E23" s="10">
        <v>24054733.960000001</v>
      </c>
      <c r="F23" s="10">
        <f t="shared" si="1"/>
        <v>0</v>
      </c>
      <c r="G23" s="10">
        <v>24054733.960000001</v>
      </c>
      <c r="H23" s="10">
        <f t="shared" si="2"/>
        <v>0</v>
      </c>
      <c r="I23" s="10">
        <v>24054733.960000001</v>
      </c>
      <c r="J23" s="10">
        <f t="shared" si="7"/>
        <v>0</v>
      </c>
      <c r="K23" s="10">
        <v>24054733.960000001</v>
      </c>
      <c r="L23" s="10">
        <f t="shared" si="8"/>
        <v>0</v>
      </c>
      <c r="M23" s="10">
        <v>24054733.960000001</v>
      </c>
      <c r="N23" s="10">
        <f t="shared" si="9"/>
        <v>0</v>
      </c>
      <c r="O23" s="10">
        <v>24054733.960000001</v>
      </c>
      <c r="P23" s="10">
        <f t="shared" si="15"/>
        <v>0</v>
      </c>
      <c r="Q23" s="10">
        <v>24054733.960000001</v>
      </c>
      <c r="R23" s="10">
        <v>24380159.920000002</v>
      </c>
      <c r="S23" s="10">
        <f t="shared" si="3"/>
        <v>72089.259999997914</v>
      </c>
      <c r="T23" s="10">
        <v>24452249.18</v>
      </c>
      <c r="U23" s="10">
        <f t="shared" si="4"/>
        <v>0</v>
      </c>
      <c r="V23" s="10">
        <v>24452249.18</v>
      </c>
      <c r="W23" s="10">
        <f t="shared" si="5"/>
        <v>0</v>
      </c>
      <c r="X23" s="12">
        <v>24452249.18</v>
      </c>
      <c r="Y23" s="10">
        <f t="shared" si="6"/>
        <v>0</v>
      </c>
      <c r="Z23" s="10">
        <v>24452249.18</v>
      </c>
      <c r="AA23" s="10">
        <f t="shared" si="16"/>
        <v>0</v>
      </c>
      <c r="AB23" s="10">
        <v>24452249.18</v>
      </c>
      <c r="AC23" s="10">
        <f t="shared" si="17"/>
        <v>0</v>
      </c>
      <c r="AD23" s="10">
        <v>24452249.18</v>
      </c>
      <c r="AE23" s="10">
        <f t="shared" si="18"/>
        <v>0</v>
      </c>
      <c r="AF23" s="10">
        <v>24452249.18</v>
      </c>
    </row>
    <row r="24" spans="1:32" ht="64.5" customHeight="1">
      <c r="A24" s="2" t="s">
        <v>28</v>
      </c>
      <c r="B24" s="1" t="s">
        <v>29</v>
      </c>
      <c r="C24" s="10">
        <v>489372985</v>
      </c>
      <c r="D24" s="10">
        <f t="shared" si="0"/>
        <v>743529.43999999762</v>
      </c>
      <c r="E24" s="10">
        <v>490116514.44</v>
      </c>
      <c r="F24" s="10">
        <f t="shared" si="1"/>
        <v>0</v>
      </c>
      <c r="G24" s="10">
        <v>490116514.44</v>
      </c>
      <c r="H24" s="10">
        <f t="shared" si="2"/>
        <v>0</v>
      </c>
      <c r="I24" s="10">
        <v>490116514.44</v>
      </c>
      <c r="J24" s="10">
        <f t="shared" si="7"/>
        <v>0</v>
      </c>
      <c r="K24" s="10">
        <v>490116514.44</v>
      </c>
      <c r="L24" s="10">
        <f t="shared" si="8"/>
        <v>0</v>
      </c>
      <c r="M24" s="10">
        <v>490116514.44</v>
      </c>
      <c r="N24" s="10">
        <f t="shared" si="9"/>
        <v>0</v>
      </c>
      <c r="O24" s="10">
        <v>490116514.44</v>
      </c>
      <c r="P24" s="10">
        <f t="shared" si="15"/>
        <v>-84129</v>
      </c>
      <c r="Q24" s="10">
        <v>490032385.44</v>
      </c>
      <c r="R24" s="10">
        <v>493650202.49000001</v>
      </c>
      <c r="S24" s="10">
        <f t="shared" si="3"/>
        <v>773312.93000000715</v>
      </c>
      <c r="T24" s="10">
        <v>494423515.42000002</v>
      </c>
      <c r="U24" s="10">
        <f t="shared" si="4"/>
        <v>0</v>
      </c>
      <c r="V24" s="10">
        <v>494423515.42000002</v>
      </c>
      <c r="W24" s="10">
        <f t="shared" si="5"/>
        <v>0</v>
      </c>
      <c r="X24" s="12">
        <v>494423515.42000002</v>
      </c>
      <c r="Y24" s="10">
        <f t="shared" si="6"/>
        <v>0</v>
      </c>
      <c r="Z24" s="10">
        <v>494423515.42000002</v>
      </c>
      <c r="AA24" s="10">
        <f t="shared" si="16"/>
        <v>17735031</v>
      </c>
      <c r="AB24" s="10">
        <v>512158546.42000002</v>
      </c>
      <c r="AC24" s="10">
        <f t="shared" si="17"/>
        <v>0</v>
      </c>
      <c r="AD24" s="10">
        <v>512158546.42000002</v>
      </c>
      <c r="AE24" s="10">
        <f t="shared" si="18"/>
        <v>0</v>
      </c>
      <c r="AF24" s="10">
        <v>512158546.42000002</v>
      </c>
    </row>
    <row r="25" spans="1:32" ht="64.5" customHeight="1">
      <c r="A25" s="2" t="s">
        <v>30</v>
      </c>
      <c r="B25" s="1" t="s">
        <v>31</v>
      </c>
      <c r="C25" s="10">
        <v>512200</v>
      </c>
      <c r="D25" s="10">
        <f t="shared" si="0"/>
        <v>0</v>
      </c>
      <c r="E25" s="10">
        <v>512200</v>
      </c>
      <c r="F25" s="10">
        <f t="shared" si="1"/>
        <v>0</v>
      </c>
      <c r="G25" s="10">
        <v>512200</v>
      </c>
      <c r="H25" s="10">
        <f t="shared" si="2"/>
        <v>0</v>
      </c>
      <c r="I25" s="10">
        <v>512200</v>
      </c>
      <c r="J25" s="10">
        <f t="shared" si="7"/>
        <v>0</v>
      </c>
      <c r="K25" s="10">
        <v>512200</v>
      </c>
      <c r="L25" s="10">
        <f t="shared" si="8"/>
        <v>0</v>
      </c>
      <c r="M25" s="10">
        <v>512200</v>
      </c>
      <c r="N25" s="10">
        <f t="shared" si="9"/>
        <v>0</v>
      </c>
      <c r="O25" s="10">
        <v>512200</v>
      </c>
      <c r="P25" s="10">
        <f t="shared" si="15"/>
        <v>0</v>
      </c>
      <c r="Q25" s="10">
        <v>512200</v>
      </c>
      <c r="R25" s="10">
        <v>535200</v>
      </c>
      <c r="S25" s="10">
        <f t="shared" si="3"/>
        <v>0</v>
      </c>
      <c r="T25" s="10">
        <v>535200</v>
      </c>
      <c r="U25" s="10">
        <f t="shared" si="4"/>
        <v>0</v>
      </c>
      <c r="V25" s="10">
        <v>535200</v>
      </c>
      <c r="W25" s="10">
        <f t="shared" si="5"/>
        <v>0</v>
      </c>
      <c r="X25" s="12">
        <v>535200</v>
      </c>
      <c r="Y25" s="10">
        <f t="shared" si="6"/>
        <v>0</v>
      </c>
      <c r="Z25" s="10">
        <v>535200</v>
      </c>
      <c r="AA25" s="10">
        <f t="shared" si="16"/>
        <v>0</v>
      </c>
      <c r="AB25" s="10">
        <v>535200</v>
      </c>
      <c r="AC25" s="10">
        <f t="shared" si="17"/>
        <v>0</v>
      </c>
      <c r="AD25" s="10">
        <v>535200</v>
      </c>
      <c r="AE25" s="10">
        <f t="shared" si="18"/>
        <v>0</v>
      </c>
      <c r="AF25" s="10">
        <v>535200</v>
      </c>
    </row>
    <row r="26" spans="1:32" ht="63" customHeight="1">
      <c r="A26" s="2" t="s">
        <v>32</v>
      </c>
      <c r="B26" s="20">
        <v>2100000000</v>
      </c>
      <c r="C26" s="10">
        <v>0</v>
      </c>
      <c r="D26" s="10">
        <f t="shared" si="0"/>
        <v>0</v>
      </c>
      <c r="E26" s="10">
        <v>0</v>
      </c>
      <c r="F26" s="10">
        <f t="shared" si="1"/>
        <v>0</v>
      </c>
      <c r="G26" s="10">
        <v>0</v>
      </c>
      <c r="H26" s="10">
        <f t="shared" si="2"/>
        <v>0</v>
      </c>
      <c r="I26" s="10">
        <v>0</v>
      </c>
      <c r="J26" s="10">
        <f t="shared" si="7"/>
        <v>0</v>
      </c>
      <c r="K26" s="10">
        <v>0</v>
      </c>
      <c r="L26" s="10">
        <f t="shared" si="8"/>
        <v>0</v>
      </c>
      <c r="M26" s="10">
        <v>0</v>
      </c>
      <c r="N26" s="10">
        <f t="shared" si="9"/>
        <v>0</v>
      </c>
      <c r="O26" s="10">
        <v>0</v>
      </c>
      <c r="P26" s="10">
        <f t="shared" si="15"/>
        <v>1925438.03</v>
      </c>
      <c r="Q26" s="10">
        <v>1925438.03</v>
      </c>
      <c r="R26" s="10"/>
      <c r="S26" s="10"/>
      <c r="T26" s="10"/>
      <c r="U26" s="10"/>
      <c r="V26" s="10"/>
      <c r="W26" s="10"/>
      <c r="X26" s="12"/>
      <c r="Y26" s="10"/>
      <c r="Z26" s="10"/>
      <c r="AA26" s="10"/>
      <c r="AB26" s="10"/>
      <c r="AC26" s="10"/>
      <c r="AD26" s="10"/>
      <c r="AE26" s="10"/>
      <c r="AF26" s="10">
        <v>0</v>
      </c>
    </row>
    <row r="27" spans="1:32" ht="32.25" customHeight="1">
      <c r="A27" s="2" t="s">
        <v>33</v>
      </c>
      <c r="B27" s="1" t="s">
        <v>34</v>
      </c>
      <c r="C27" s="10">
        <v>442853405.05000001</v>
      </c>
      <c r="D27" s="10">
        <f>E27-C27</f>
        <v>240684.37999999523</v>
      </c>
      <c r="E27" s="10">
        <v>443094089.43000001</v>
      </c>
      <c r="F27" s="10">
        <f>G27-E27</f>
        <v>0</v>
      </c>
      <c r="G27" s="10">
        <v>443094089.43000001</v>
      </c>
      <c r="H27" s="10">
        <f>I27-G27</f>
        <v>0</v>
      </c>
      <c r="I27" s="10">
        <v>443094089.43000001</v>
      </c>
      <c r="J27" s="10">
        <f>K27-I27</f>
        <v>0</v>
      </c>
      <c r="K27" s="10">
        <v>443094089.43000001</v>
      </c>
      <c r="L27" s="10">
        <f>M27-K27</f>
        <v>0</v>
      </c>
      <c r="M27" s="10">
        <v>443094089.43000001</v>
      </c>
      <c r="N27" s="10">
        <f>O27-M27</f>
        <v>0</v>
      </c>
      <c r="O27" s="10">
        <v>443094089.43000001</v>
      </c>
      <c r="P27" s="10">
        <f>Q27-O27</f>
        <v>0</v>
      </c>
      <c r="Q27" s="10">
        <v>443094089.43000001</v>
      </c>
      <c r="R27" s="10">
        <v>444091347.05000001</v>
      </c>
      <c r="S27" s="10">
        <f>T27-R27</f>
        <v>290611.55000001192</v>
      </c>
      <c r="T27" s="10">
        <v>444381958.60000002</v>
      </c>
      <c r="U27" s="10">
        <f>V27-T27</f>
        <v>0</v>
      </c>
      <c r="V27" s="10">
        <v>444381958.60000002</v>
      </c>
      <c r="W27" s="10">
        <f>X27-V27</f>
        <v>0</v>
      </c>
      <c r="X27" s="12">
        <v>444381958.60000002</v>
      </c>
      <c r="Y27" s="10">
        <f>Z27-X27</f>
        <v>0</v>
      </c>
      <c r="Z27" s="10">
        <v>444381958.60000002</v>
      </c>
      <c r="AA27" s="10">
        <f>AB27-Z27</f>
        <v>0</v>
      </c>
      <c r="AB27" s="10">
        <v>444381958.60000002</v>
      </c>
      <c r="AC27" s="10">
        <f>AD27-AB27</f>
        <v>0</v>
      </c>
      <c r="AD27" s="10">
        <v>444381958.60000002</v>
      </c>
      <c r="AE27" s="10">
        <f>AF27-AD27</f>
        <v>0</v>
      </c>
      <c r="AF27" s="10">
        <v>444381958.60000002</v>
      </c>
    </row>
    <row r="28" spans="1:32" ht="80.099999999999994" customHeight="1">
      <c r="A28" s="2" t="s">
        <v>35</v>
      </c>
      <c r="B28" s="1" t="s">
        <v>36</v>
      </c>
      <c r="C28" s="10">
        <v>2000000</v>
      </c>
      <c r="D28" s="10">
        <f t="shared" si="0"/>
        <v>0</v>
      </c>
      <c r="E28" s="10">
        <v>2000000</v>
      </c>
      <c r="F28" s="10">
        <f t="shared" si="1"/>
        <v>0</v>
      </c>
      <c r="G28" s="10">
        <v>2000000</v>
      </c>
      <c r="H28" s="10">
        <f t="shared" si="2"/>
        <v>0</v>
      </c>
      <c r="I28" s="10">
        <v>2000000</v>
      </c>
      <c r="J28" s="10">
        <f t="shared" si="7"/>
        <v>0</v>
      </c>
      <c r="K28" s="10">
        <v>2000000</v>
      </c>
      <c r="L28" s="10">
        <f t="shared" si="8"/>
        <v>0</v>
      </c>
      <c r="M28" s="10">
        <v>2000000</v>
      </c>
      <c r="N28" s="10">
        <f t="shared" si="9"/>
        <v>0</v>
      </c>
      <c r="O28" s="10">
        <v>2000000</v>
      </c>
      <c r="P28" s="10">
        <f t="shared" si="15"/>
        <v>0</v>
      </c>
      <c r="Q28" s="10">
        <v>2000000</v>
      </c>
      <c r="R28" s="10">
        <v>2000000</v>
      </c>
      <c r="S28" s="10">
        <f t="shared" si="3"/>
        <v>0</v>
      </c>
      <c r="T28" s="10">
        <v>2000000</v>
      </c>
      <c r="U28" s="10">
        <f t="shared" si="4"/>
        <v>0</v>
      </c>
      <c r="V28" s="10">
        <v>2000000</v>
      </c>
      <c r="W28" s="10">
        <f t="shared" si="5"/>
        <v>0</v>
      </c>
      <c r="X28" s="12">
        <v>2000000</v>
      </c>
      <c r="Y28" s="10">
        <f t="shared" si="6"/>
        <v>0</v>
      </c>
      <c r="Z28" s="10">
        <v>2000000</v>
      </c>
      <c r="AA28" s="10">
        <f t="shared" si="16"/>
        <v>0</v>
      </c>
      <c r="AB28" s="10">
        <v>2000000</v>
      </c>
      <c r="AC28" s="10">
        <f t="shared" si="17"/>
        <v>0</v>
      </c>
      <c r="AD28" s="10">
        <v>2000000</v>
      </c>
      <c r="AE28" s="10">
        <f t="shared" ref="AE28:AE33" si="19">AF28-AD28</f>
        <v>0</v>
      </c>
      <c r="AF28" s="10">
        <v>2000000</v>
      </c>
    </row>
    <row r="29" spans="1:32" ht="64.5" customHeight="1">
      <c r="A29" s="2" t="s">
        <v>37</v>
      </c>
      <c r="B29" s="1" t="s">
        <v>38</v>
      </c>
      <c r="C29" s="10">
        <v>45500</v>
      </c>
      <c r="D29" s="10">
        <f t="shared" si="0"/>
        <v>0</v>
      </c>
      <c r="E29" s="10">
        <v>45500</v>
      </c>
      <c r="F29" s="10">
        <f t="shared" si="1"/>
        <v>0</v>
      </c>
      <c r="G29" s="10">
        <v>45500</v>
      </c>
      <c r="H29" s="10">
        <f t="shared" si="2"/>
        <v>0</v>
      </c>
      <c r="I29" s="10">
        <v>45500</v>
      </c>
      <c r="J29" s="10">
        <f t="shared" si="7"/>
        <v>0</v>
      </c>
      <c r="K29" s="10">
        <v>45500</v>
      </c>
      <c r="L29" s="10">
        <f t="shared" si="8"/>
        <v>0</v>
      </c>
      <c r="M29" s="10">
        <v>45500</v>
      </c>
      <c r="N29" s="10">
        <f t="shared" si="9"/>
        <v>0</v>
      </c>
      <c r="O29" s="10">
        <v>45500</v>
      </c>
      <c r="P29" s="10">
        <f t="shared" si="15"/>
        <v>0</v>
      </c>
      <c r="Q29" s="10">
        <v>45500</v>
      </c>
      <c r="R29" s="10">
        <v>97600</v>
      </c>
      <c r="S29" s="10">
        <f t="shared" si="3"/>
        <v>0</v>
      </c>
      <c r="T29" s="10">
        <v>97600</v>
      </c>
      <c r="U29" s="10">
        <f t="shared" si="4"/>
        <v>0</v>
      </c>
      <c r="V29" s="10">
        <v>97600</v>
      </c>
      <c r="W29" s="10">
        <f t="shared" si="5"/>
        <v>0</v>
      </c>
      <c r="X29" s="12">
        <v>97600</v>
      </c>
      <c r="Y29" s="10">
        <f t="shared" si="6"/>
        <v>0</v>
      </c>
      <c r="Z29" s="10">
        <v>97600</v>
      </c>
      <c r="AA29" s="10">
        <f t="shared" si="16"/>
        <v>0</v>
      </c>
      <c r="AB29" s="10">
        <v>97600</v>
      </c>
      <c r="AC29" s="10">
        <f t="shared" si="17"/>
        <v>0</v>
      </c>
      <c r="AD29" s="10">
        <v>97600</v>
      </c>
      <c r="AE29" s="10">
        <f t="shared" si="19"/>
        <v>0</v>
      </c>
      <c r="AF29" s="10">
        <v>97600</v>
      </c>
    </row>
    <row r="30" spans="1:32" ht="96.6" customHeight="1">
      <c r="A30" s="2" t="s">
        <v>39</v>
      </c>
      <c r="B30" s="1" t="s">
        <v>40</v>
      </c>
      <c r="C30" s="10">
        <v>4600000</v>
      </c>
      <c r="D30" s="10">
        <f t="shared" si="0"/>
        <v>0</v>
      </c>
      <c r="E30" s="10">
        <v>4600000</v>
      </c>
      <c r="F30" s="10">
        <f t="shared" si="1"/>
        <v>0</v>
      </c>
      <c r="G30" s="10">
        <v>4600000</v>
      </c>
      <c r="H30" s="10">
        <f t="shared" si="2"/>
        <v>0</v>
      </c>
      <c r="I30" s="10">
        <v>4600000</v>
      </c>
      <c r="J30" s="10">
        <f t="shared" si="7"/>
        <v>0</v>
      </c>
      <c r="K30" s="10">
        <v>4600000</v>
      </c>
      <c r="L30" s="10">
        <f t="shared" si="8"/>
        <v>0</v>
      </c>
      <c r="M30" s="10">
        <v>4600000</v>
      </c>
      <c r="N30" s="10">
        <f t="shared" si="9"/>
        <v>0</v>
      </c>
      <c r="O30" s="10">
        <v>4600000</v>
      </c>
      <c r="P30" s="10">
        <f t="shared" si="15"/>
        <v>0</v>
      </c>
      <c r="Q30" s="10">
        <v>4600000</v>
      </c>
      <c r="R30" s="10">
        <v>4600000</v>
      </c>
      <c r="S30" s="10">
        <f t="shared" si="3"/>
        <v>0</v>
      </c>
      <c r="T30" s="10">
        <v>4600000</v>
      </c>
      <c r="U30" s="10">
        <f t="shared" si="4"/>
        <v>0</v>
      </c>
      <c r="V30" s="10">
        <v>4600000</v>
      </c>
      <c r="W30" s="10">
        <f t="shared" si="5"/>
        <v>0</v>
      </c>
      <c r="X30" s="12">
        <v>4600000</v>
      </c>
      <c r="Y30" s="10">
        <f t="shared" si="6"/>
        <v>0</v>
      </c>
      <c r="Z30" s="10">
        <v>4600000</v>
      </c>
      <c r="AA30" s="10">
        <f t="shared" si="16"/>
        <v>0</v>
      </c>
      <c r="AB30" s="10">
        <v>4600000</v>
      </c>
      <c r="AC30" s="10">
        <f t="shared" si="17"/>
        <v>0</v>
      </c>
      <c r="AD30" s="10">
        <v>4600000</v>
      </c>
      <c r="AE30" s="10">
        <f t="shared" si="19"/>
        <v>0</v>
      </c>
      <c r="AF30" s="10">
        <v>4600000</v>
      </c>
    </row>
    <row r="31" spans="1:32" ht="48.95" customHeight="1">
      <c r="A31" s="2" t="s">
        <v>41</v>
      </c>
      <c r="B31" s="1" t="s">
        <v>42</v>
      </c>
      <c r="C31" s="10">
        <v>205343270</v>
      </c>
      <c r="D31" s="10">
        <f t="shared" si="0"/>
        <v>86992828.5</v>
      </c>
      <c r="E31" s="10">
        <v>292336098.5</v>
      </c>
      <c r="F31" s="10">
        <f t="shared" si="1"/>
        <v>0</v>
      </c>
      <c r="G31" s="10">
        <v>292336098.5</v>
      </c>
      <c r="H31" s="10">
        <f t="shared" si="2"/>
        <v>0</v>
      </c>
      <c r="I31" s="10">
        <v>292336098.5</v>
      </c>
      <c r="J31" s="10">
        <f t="shared" si="7"/>
        <v>0</v>
      </c>
      <c r="K31" s="10">
        <v>292336098.5</v>
      </c>
      <c r="L31" s="10">
        <f t="shared" si="8"/>
        <v>0</v>
      </c>
      <c r="M31" s="10">
        <v>292336098.5</v>
      </c>
      <c r="N31" s="10">
        <f t="shared" si="9"/>
        <v>0</v>
      </c>
      <c r="O31" s="10">
        <v>292336098.5</v>
      </c>
      <c r="P31" s="10">
        <f t="shared" si="15"/>
        <v>0</v>
      </c>
      <c r="Q31" s="10">
        <v>292336098.5</v>
      </c>
      <c r="R31" s="10">
        <v>210937050</v>
      </c>
      <c r="S31" s="10">
        <f t="shared" si="3"/>
        <v>90306585.75999999</v>
      </c>
      <c r="T31" s="10">
        <v>301243635.75999999</v>
      </c>
      <c r="U31" s="10">
        <f t="shared" si="4"/>
        <v>0</v>
      </c>
      <c r="V31" s="10">
        <v>301243635.75999999</v>
      </c>
      <c r="W31" s="10">
        <f t="shared" si="5"/>
        <v>0</v>
      </c>
      <c r="X31" s="12">
        <v>301243635.75999999</v>
      </c>
      <c r="Y31" s="10">
        <f t="shared" si="6"/>
        <v>0</v>
      </c>
      <c r="Z31" s="10">
        <v>301243635.75999999</v>
      </c>
      <c r="AA31" s="10">
        <f t="shared" si="16"/>
        <v>0</v>
      </c>
      <c r="AB31" s="10">
        <v>301243635.75999999</v>
      </c>
      <c r="AC31" s="10">
        <f t="shared" si="17"/>
        <v>0</v>
      </c>
      <c r="AD31" s="10">
        <v>301243635.75999999</v>
      </c>
      <c r="AE31" s="10">
        <f t="shared" si="19"/>
        <v>0</v>
      </c>
      <c r="AF31" s="10">
        <v>301243635.75999999</v>
      </c>
    </row>
    <row r="32" spans="1:32" ht="64.5" customHeight="1">
      <c r="A32" s="31" t="s">
        <v>43</v>
      </c>
      <c r="B32" s="27" t="s">
        <v>44</v>
      </c>
      <c r="C32" s="32">
        <v>311407330.38</v>
      </c>
      <c r="D32" s="32">
        <f t="shared" si="0"/>
        <v>36258907.819999993</v>
      </c>
      <c r="E32" s="32">
        <v>347666238.19999999</v>
      </c>
      <c r="F32" s="32">
        <f t="shared" si="1"/>
        <v>-4539090.9099999666</v>
      </c>
      <c r="G32" s="32">
        <v>343127147.29000002</v>
      </c>
      <c r="H32" s="32">
        <f t="shared" si="2"/>
        <v>0</v>
      </c>
      <c r="I32" s="32">
        <v>343127147.29000002</v>
      </c>
      <c r="J32" s="32">
        <f t="shared" si="7"/>
        <v>0</v>
      </c>
      <c r="K32" s="32">
        <v>343127147.29000002</v>
      </c>
      <c r="L32" s="32">
        <f t="shared" si="8"/>
        <v>0</v>
      </c>
      <c r="M32" s="32">
        <v>343127147.29000002</v>
      </c>
      <c r="N32" s="32">
        <f t="shared" si="9"/>
        <v>-8197373.7400000095</v>
      </c>
      <c r="O32" s="32">
        <v>334929773.55000001</v>
      </c>
      <c r="P32" s="32">
        <f t="shared" si="15"/>
        <v>-27395988.030000031</v>
      </c>
      <c r="Q32" s="10">
        <v>307533785.51999998</v>
      </c>
      <c r="R32" s="10">
        <v>319154890.13999999</v>
      </c>
      <c r="S32" s="10">
        <f t="shared" si="3"/>
        <v>37709355.170000017</v>
      </c>
      <c r="T32" s="10">
        <v>356864245.31</v>
      </c>
      <c r="U32" s="10">
        <f t="shared" si="4"/>
        <v>0</v>
      </c>
      <c r="V32" s="10">
        <v>356864245.31</v>
      </c>
      <c r="W32" s="10">
        <f t="shared" si="5"/>
        <v>0</v>
      </c>
      <c r="X32" s="12">
        <v>356864245.31</v>
      </c>
      <c r="Y32" s="10">
        <f t="shared" si="6"/>
        <v>0</v>
      </c>
      <c r="Z32" s="10">
        <v>356864245.31</v>
      </c>
      <c r="AA32" s="10">
        <f t="shared" si="16"/>
        <v>0</v>
      </c>
      <c r="AB32" s="10">
        <v>356864245.31</v>
      </c>
      <c r="AC32" s="10">
        <f t="shared" si="17"/>
        <v>0</v>
      </c>
      <c r="AD32" s="10">
        <v>356864245.31</v>
      </c>
      <c r="AE32" s="10">
        <f t="shared" si="19"/>
        <v>0</v>
      </c>
      <c r="AF32" s="10">
        <v>356864245.31</v>
      </c>
    </row>
    <row r="33" spans="1:32" ht="48.95" customHeight="1">
      <c r="A33" s="34" t="s">
        <v>45</v>
      </c>
      <c r="B33" s="26" t="s">
        <v>46</v>
      </c>
      <c r="C33" s="35">
        <v>511612142</v>
      </c>
      <c r="D33" s="35">
        <f t="shared" si="0"/>
        <v>660473.45999997854</v>
      </c>
      <c r="E33" s="35">
        <v>512272615.45999998</v>
      </c>
      <c r="F33" s="35">
        <f t="shared" si="1"/>
        <v>0</v>
      </c>
      <c r="G33" s="35">
        <v>512272615.45999998</v>
      </c>
      <c r="H33" s="35">
        <f t="shared" si="2"/>
        <v>0</v>
      </c>
      <c r="I33" s="35">
        <v>512272615.45999998</v>
      </c>
      <c r="J33" s="35">
        <f t="shared" si="7"/>
        <v>0</v>
      </c>
      <c r="K33" s="35">
        <v>512272615.45999998</v>
      </c>
      <c r="L33" s="35">
        <f t="shared" si="8"/>
        <v>73570.100000023842</v>
      </c>
      <c r="M33" s="35">
        <v>512346185.56</v>
      </c>
      <c r="N33" s="35">
        <f t="shared" si="9"/>
        <v>0</v>
      </c>
      <c r="O33" s="35">
        <v>512346185.56</v>
      </c>
      <c r="P33" s="35">
        <f t="shared" si="15"/>
        <v>0</v>
      </c>
      <c r="Q33" s="10">
        <v>512346185.56</v>
      </c>
      <c r="R33" s="30">
        <v>515534820</v>
      </c>
      <c r="S33" s="10">
        <f t="shared" si="3"/>
        <v>686919.77999997139</v>
      </c>
      <c r="T33" s="10">
        <v>516221739.77999997</v>
      </c>
      <c r="U33" s="10">
        <f t="shared" si="4"/>
        <v>0</v>
      </c>
      <c r="V33" s="10">
        <v>516221739.77999997</v>
      </c>
      <c r="W33" s="10">
        <f t="shared" si="5"/>
        <v>0</v>
      </c>
      <c r="X33" s="12">
        <v>516221739.77999997</v>
      </c>
      <c r="Y33" s="10">
        <f t="shared" si="6"/>
        <v>0</v>
      </c>
      <c r="Z33" s="10">
        <v>516221739.77999997</v>
      </c>
      <c r="AA33" s="10">
        <f t="shared" si="16"/>
        <v>0</v>
      </c>
      <c r="AB33" s="10">
        <v>516221739.77999997</v>
      </c>
      <c r="AC33" s="10">
        <f t="shared" si="17"/>
        <v>0</v>
      </c>
      <c r="AD33" s="10">
        <v>516221739.77999997</v>
      </c>
      <c r="AE33" s="10">
        <f t="shared" si="19"/>
        <v>0</v>
      </c>
      <c r="AF33" s="10">
        <v>516221739.77999997</v>
      </c>
    </row>
    <row r="34" spans="1:32" ht="48.95" customHeight="1">
      <c r="A34" s="34" t="s">
        <v>84</v>
      </c>
      <c r="B34" s="26">
        <v>3500000000</v>
      </c>
      <c r="C34" s="10">
        <v>0</v>
      </c>
      <c r="D34" s="10">
        <f t="shared" ref="D34" si="20">E34-C34</f>
        <v>0</v>
      </c>
      <c r="E34" s="10">
        <v>0</v>
      </c>
      <c r="F34" s="10">
        <f t="shared" ref="F34" si="21">G34-E34</f>
        <v>0</v>
      </c>
      <c r="G34" s="10">
        <v>0</v>
      </c>
      <c r="H34" s="10">
        <f t="shared" ref="H34" si="22">I34-G34</f>
        <v>0</v>
      </c>
      <c r="I34" s="10">
        <v>0</v>
      </c>
      <c r="J34" s="10">
        <f t="shared" ref="J34" si="23">K34-I34</f>
        <v>0</v>
      </c>
      <c r="K34" s="10">
        <v>0</v>
      </c>
      <c r="L34" s="10">
        <f t="shared" si="8"/>
        <v>0</v>
      </c>
      <c r="M34" s="10">
        <v>0</v>
      </c>
      <c r="N34" s="10">
        <f t="shared" si="9"/>
        <v>0</v>
      </c>
      <c r="O34" s="10">
        <v>0</v>
      </c>
      <c r="P34" s="10">
        <f t="shared" si="15"/>
        <v>10470800</v>
      </c>
      <c r="Q34" s="10">
        <v>10470800</v>
      </c>
      <c r="R34" s="30"/>
      <c r="S34" s="10"/>
      <c r="T34" s="10"/>
      <c r="U34" s="10"/>
      <c r="V34" s="10"/>
      <c r="W34" s="10"/>
      <c r="X34" s="12"/>
      <c r="Y34" s="12"/>
      <c r="Z34" s="10"/>
      <c r="AA34" s="10"/>
      <c r="AB34" s="10"/>
      <c r="AC34" s="10"/>
      <c r="AD34" s="10"/>
      <c r="AE34" s="10"/>
      <c r="AF34" s="10">
        <v>0</v>
      </c>
    </row>
    <row r="35" spans="1:32" ht="48.95" customHeight="1">
      <c r="A35" s="34" t="s">
        <v>85</v>
      </c>
      <c r="B35" s="26">
        <v>3700000000</v>
      </c>
      <c r="C35" s="10">
        <v>0</v>
      </c>
      <c r="D35" s="10">
        <f t="shared" ref="D35" si="24">E35-C35</f>
        <v>0</v>
      </c>
      <c r="E35" s="10">
        <v>0</v>
      </c>
      <c r="F35" s="10">
        <f t="shared" ref="F35" si="25">G35-E35</f>
        <v>0</v>
      </c>
      <c r="G35" s="10">
        <v>0</v>
      </c>
      <c r="H35" s="10">
        <f t="shared" ref="H35" si="26">I35-G35</f>
        <v>0</v>
      </c>
      <c r="I35" s="10">
        <v>0</v>
      </c>
      <c r="J35" s="10">
        <f t="shared" ref="J35" si="27">K35-I35</f>
        <v>0</v>
      </c>
      <c r="K35" s="10">
        <v>0</v>
      </c>
      <c r="L35" s="10">
        <f t="shared" si="8"/>
        <v>0</v>
      </c>
      <c r="M35" s="10">
        <v>0</v>
      </c>
      <c r="N35" s="10">
        <f t="shared" si="9"/>
        <v>0</v>
      </c>
      <c r="O35" s="10">
        <v>0</v>
      </c>
      <c r="P35" s="10">
        <f t="shared" si="15"/>
        <v>1940518134.5599999</v>
      </c>
      <c r="Q35" s="10">
        <v>1940518134.5599999</v>
      </c>
      <c r="R35" s="30"/>
      <c r="S35" s="10"/>
      <c r="T35" s="10"/>
      <c r="U35" s="10"/>
      <c r="V35" s="10"/>
      <c r="W35" s="10"/>
      <c r="X35" s="12"/>
      <c r="Y35" s="12"/>
      <c r="Z35" s="10"/>
      <c r="AA35" s="10"/>
      <c r="AB35" s="10"/>
      <c r="AC35" s="10"/>
      <c r="AD35" s="10"/>
      <c r="AE35" s="10"/>
      <c r="AF35" s="10">
        <v>556800000</v>
      </c>
    </row>
    <row r="36" spans="1:32" ht="32.25" customHeight="1">
      <c r="A36" s="52" t="s">
        <v>47</v>
      </c>
      <c r="B36" s="53" t="s">
        <v>48</v>
      </c>
      <c r="C36" s="33">
        <v>1543208813.1099999</v>
      </c>
      <c r="D36" s="33">
        <f t="shared" si="0"/>
        <v>69651637.460000038</v>
      </c>
      <c r="E36" s="33">
        <v>1612860450.5699999</v>
      </c>
      <c r="F36" s="33">
        <f t="shared" si="1"/>
        <v>0</v>
      </c>
      <c r="G36" s="33">
        <v>1612860450.5699999</v>
      </c>
      <c r="H36" s="33">
        <f t="shared" si="2"/>
        <v>-2746766.1099998951</v>
      </c>
      <c r="I36" s="33">
        <v>1610113684.46</v>
      </c>
      <c r="J36" s="33">
        <f t="shared" si="7"/>
        <v>-3464263</v>
      </c>
      <c r="K36" s="33">
        <v>1606649421.46</v>
      </c>
      <c r="L36" s="33">
        <f t="shared" si="8"/>
        <v>0</v>
      </c>
      <c r="M36" s="33">
        <v>1606649421.46</v>
      </c>
      <c r="N36" s="33">
        <v>0</v>
      </c>
      <c r="O36" s="33">
        <v>1606649421.46</v>
      </c>
      <c r="P36" s="33">
        <f>Q36-O36</f>
        <v>84129</v>
      </c>
      <c r="Q36" s="13">
        <v>1606733550.46</v>
      </c>
      <c r="R36" s="13">
        <v>1533304446.99</v>
      </c>
      <c r="S36" s="13">
        <f t="shared" si="3"/>
        <v>38903199.170000076</v>
      </c>
      <c r="T36" s="13">
        <v>1572207646.1600001</v>
      </c>
      <c r="U36" s="13">
        <f t="shared" si="4"/>
        <v>0</v>
      </c>
      <c r="V36" s="13">
        <v>1572207646.1600001</v>
      </c>
      <c r="W36" s="13">
        <f t="shared" si="5"/>
        <v>-2875864.120000124</v>
      </c>
      <c r="X36" s="14">
        <v>1569331782.04</v>
      </c>
      <c r="Y36" s="14">
        <f t="shared" si="6"/>
        <v>-3627096</v>
      </c>
      <c r="Z36" s="13">
        <v>1565704686.04</v>
      </c>
      <c r="AA36" s="13">
        <f t="shared" si="16"/>
        <v>0</v>
      </c>
      <c r="AB36" s="13">
        <v>1565704686.04</v>
      </c>
      <c r="AC36" s="13">
        <f t="shared" si="17"/>
        <v>0</v>
      </c>
      <c r="AD36" s="13">
        <v>1565704686.04</v>
      </c>
      <c r="AE36" s="13">
        <f t="shared" ref="AE36" si="28">AF36-AD36</f>
        <v>0</v>
      </c>
      <c r="AF36" s="13">
        <v>1565704686.04</v>
      </c>
    </row>
    <row r="37" spans="1:32" ht="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R37" s="15"/>
      <c r="S37" s="15"/>
      <c r="T37" s="15"/>
      <c r="U37" s="15"/>
      <c r="V37" s="15"/>
      <c r="W37" s="15"/>
      <c r="X37" s="15"/>
      <c r="Y37" s="15"/>
      <c r="Z37" s="15"/>
    </row>
    <row r="39" spans="1:32">
      <c r="Z39" s="3"/>
    </row>
  </sheetData>
  <mergeCells count="12">
    <mergeCell ref="A5:A6"/>
    <mergeCell ref="B5:B6"/>
    <mergeCell ref="C5:Q5"/>
    <mergeCell ref="R5:AF5"/>
    <mergeCell ref="A2:AF2"/>
    <mergeCell ref="A36:B36"/>
    <mergeCell ref="A12:B12"/>
    <mergeCell ref="A8:B8"/>
    <mergeCell ref="A9:B9"/>
    <mergeCell ref="A10:B10"/>
    <mergeCell ref="A11:B11"/>
    <mergeCell ref="A13:B13"/>
  </mergeCells>
  <pageMargins left="0.11811023622047245" right="0.11811023622047245" top="0.59055118110236227" bottom="0.39370078740157483" header="0.31496062992125984" footer="0.31496062992125984"/>
  <pageSetup paperSize="9" scale="27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год</vt:lpstr>
      <vt:lpstr>2020-2021 года</vt:lpstr>
      <vt:lpstr>'2019 год'!Заголовки_для_печати</vt:lpstr>
      <vt:lpstr>'2020-2021 года'!Заголовки_для_печати</vt:lpstr>
      <vt:lpstr>'2019 год'!Область_печати</vt:lpstr>
      <vt:lpstr>'2020-2021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2021-05-28T04:29:38Z</dcterms:modified>
</cp:coreProperties>
</file>