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305" yWindow="1365" windowWidth="12330" windowHeight="8010" tabRatio="599"/>
  </bookViews>
  <sheets>
    <sheet name="2019 год" sheetId="2" r:id="rId1"/>
    <sheet name="2020-2021 года" sheetId="3" r:id="rId2"/>
  </sheets>
  <definedNames>
    <definedName name="_xlnm.Print_Titles" localSheetId="0">'2019 год'!$6:$6</definedName>
    <definedName name="_xlnm.Print_Titles" localSheetId="1">'2020-2021 года'!#REF!</definedName>
    <definedName name="_xlnm.Print_Area" localSheetId="0">'2019 год'!$A$1:$U$23</definedName>
    <definedName name="_xlnm.Print_Area" localSheetId="1">'2020-2021 года'!#REF!</definedName>
  </definedNames>
  <calcPr calcId="124519"/>
</workbook>
</file>

<file path=xl/calcChain.xml><?xml version="1.0" encoding="utf-8"?>
<calcChain xmlns="http://schemas.openxmlformats.org/spreadsheetml/2006/main">
  <c r="O8" i="2"/>
  <c r="O9"/>
  <c r="O10"/>
  <c r="O11"/>
  <c r="O12"/>
  <c r="O13"/>
  <c r="O14"/>
  <c r="O15"/>
  <c r="O16"/>
  <c r="O17"/>
  <c r="O18"/>
  <c r="O19"/>
  <c r="O20"/>
  <c r="O21"/>
  <c r="O22"/>
  <c r="O23"/>
  <c r="O7"/>
  <c r="N8"/>
  <c r="M8"/>
  <c r="M9"/>
  <c r="M10"/>
  <c r="M11"/>
  <c r="M12"/>
  <c r="M13"/>
  <c r="M14"/>
  <c r="M15"/>
  <c r="M16"/>
  <c r="M17"/>
  <c r="M18"/>
  <c r="M19"/>
  <c r="M20"/>
  <c r="M21"/>
  <c r="M22"/>
  <c r="M23"/>
  <c r="M7"/>
  <c r="L8"/>
  <c r="J8"/>
  <c r="H8"/>
  <c r="K8"/>
  <c r="K9"/>
  <c r="K10"/>
  <c r="K11"/>
  <c r="K12"/>
  <c r="K13"/>
  <c r="K14"/>
  <c r="K15"/>
  <c r="K16"/>
  <c r="K17"/>
  <c r="K18"/>
  <c r="K19"/>
  <c r="K20"/>
  <c r="K21"/>
  <c r="K22"/>
  <c r="K23"/>
  <c r="K7"/>
  <c r="I8"/>
  <c r="I9"/>
  <c r="I10"/>
  <c r="I11"/>
  <c r="I12"/>
  <c r="I13"/>
  <c r="I14"/>
  <c r="I15"/>
  <c r="I16"/>
  <c r="I17"/>
  <c r="I18"/>
  <c r="I19"/>
  <c r="I20"/>
  <c r="I21"/>
  <c r="I22"/>
  <c r="I23"/>
  <c r="I7"/>
  <c r="G10"/>
  <c r="G11"/>
  <c r="G12"/>
  <c r="G13"/>
  <c r="G14"/>
  <c r="G15"/>
  <c r="G16"/>
  <c r="G17"/>
  <c r="G18"/>
  <c r="G19"/>
  <c r="G20"/>
  <c r="G21"/>
  <c r="G22"/>
  <c r="G23"/>
  <c r="G9"/>
  <c r="E10"/>
  <c r="E11"/>
  <c r="E12"/>
  <c r="E13"/>
  <c r="E14"/>
  <c r="E15"/>
  <c r="E16"/>
  <c r="E17"/>
  <c r="E18"/>
  <c r="E19"/>
  <c r="E20"/>
  <c r="E21"/>
  <c r="E22"/>
  <c r="E23"/>
  <c r="E9"/>
  <c r="D8"/>
  <c r="D7" s="1"/>
  <c r="C8"/>
  <c r="C7" s="1"/>
  <c r="G8" l="1"/>
  <c r="G7" s="1"/>
  <c r="E8"/>
  <c r="E7" s="1"/>
  <c r="F8"/>
  <c r="F7" s="1"/>
</calcChain>
</file>

<file path=xl/sharedStrings.xml><?xml version="1.0" encoding="utf-8"?>
<sst xmlns="http://schemas.openxmlformats.org/spreadsheetml/2006/main" count="58" uniqueCount="56">
  <si>
    <t/>
  </si>
  <si>
    <t>Наименование показателя</t>
  </si>
  <si>
    <t>Код целевой статьи</t>
  </si>
  <si>
    <t>1</t>
  </si>
  <si>
    <t>2</t>
  </si>
  <si>
    <t>0200000000</t>
  </si>
  <si>
    <t>0300000000</t>
  </si>
  <si>
    <t>0400000000</t>
  </si>
  <si>
    <t>0900000000</t>
  </si>
  <si>
    <t>1000000000</t>
  </si>
  <si>
    <t>1200000000</t>
  </si>
  <si>
    <t>1500000000</t>
  </si>
  <si>
    <t>1600000000</t>
  </si>
  <si>
    <t>Непрограммные направления деятельности</t>
  </si>
  <si>
    <t>9900000000</t>
  </si>
  <si>
    <r>
      <rPr>
        <b/>
        <sz val="12"/>
        <color indexed="8"/>
        <rFont val="Times New Roman"/>
        <family val="1"/>
        <charset val="204"/>
      </rPr>
      <t>Расходы</t>
    </r>
    <r>
      <rPr>
        <sz val="12"/>
        <color indexed="8"/>
        <rFont val="Times New Roman"/>
        <family val="1"/>
        <charset val="204"/>
      </rPr>
      <t xml:space="preserve"> всего, в т.ч.</t>
    </r>
  </si>
  <si>
    <t>по программным направлениям деятельности:</t>
  </si>
  <si>
    <t xml:space="preserve">  Муниципальная программа "Развитие образования Лесозаводского городского округа"</t>
  </si>
  <si>
    <t xml:space="preserve">  Муниципальная программа "Энергоэффективность, развитие системы газоснабжения в Лесозаводском городском округе"</t>
  </si>
  <si>
    <t xml:space="preserve">  Муниципальная программа "Обеспечение доступными и качественными услугами жилищно-коммунального комплекса населения Лесозаводского городского округа"</t>
  </si>
  <si>
    <t xml:space="preserve">  Муниципальная программа "Сохранение и развитие культуры на территории Лесозаводского городского округа"</t>
  </si>
  <si>
    <t>0500000000</t>
  </si>
  <si>
    <t xml:space="preserve">  Муниципальная программа "Обеспечение доступным жильем отдельных категорий граждан и развитие жилищного строительства на территории Лесозаводского городского округа"</t>
  </si>
  <si>
    <t>0600000000</t>
  </si>
  <si>
    <t xml:space="preserve">  Муниципальная программа "Защита населения и территории Лесозаводского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 Лесозаводского городского округа"</t>
  </si>
  <si>
    <t>0700000000</t>
  </si>
  <si>
    <t xml:space="preserve">  Муниципальная программа "Модернизация дорожной сети Лесозаводского городского округа"</t>
  </si>
  <si>
    <t>0800000000</t>
  </si>
  <si>
    <t xml:space="preserve">  Муниципальная программа "Развитие физической культуры и спорта на территории Лесозаводского городского округа"</t>
  </si>
  <si>
    <t xml:space="preserve">  Муниципальная программа "Обращение с твёрдыми бытовыми и промышленными отходами в Лесозаводском городском округе"</t>
  </si>
  <si>
    <t xml:space="preserve">  Муниципальная программа "Формирование в Лесозаводском городском округе электронного муниципалитета и реформирование системы муниципального управления на основе использования современных информационных и телекоммуникационных технологий"</t>
  </si>
  <si>
    <t>1100000000</t>
  </si>
  <si>
    <t xml:space="preserve">  Муниципальная программа "Экономическое развитие Лесозаводского городского округа"</t>
  </si>
  <si>
    <t xml:space="preserve">  Муниципальная программа "Развитие муниципальной службы в администрации Лесозаводского городского округа"</t>
  </si>
  <si>
    <t>1400000000</t>
  </si>
  <si>
    <t xml:space="preserve">  Муниципальная программа "Формирование доступной среды, организация и осуществление мероприятий, направленных на поддержку общественных организаций ветеранов и инвалидов, других категорий граждан на территории Лесозаводского городского округа"</t>
  </si>
  <si>
    <t xml:space="preserve">  Муниципальная программа "Формирование современной городской среды на территории Лесозаводского городского округа"</t>
  </si>
  <si>
    <t>144-НПА от 27.12.2019</t>
  </si>
  <si>
    <t>146-НПА от 19.02.2020</t>
  </si>
  <si>
    <t>Отклонения 146-НПА от 144-НПА</t>
  </si>
  <si>
    <t>162-НПА от 27.04.2020</t>
  </si>
  <si>
    <t>Отклонения 162-НПА от 146-НПА</t>
  </si>
  <si>
    <t>Сведения о внесенных изменениях в нормативный правовой акт о бюджете Лесозаводского городского округа по программным и непрограммным направлениям деятельности классификации расходов бюджета за 2020 год</t>
  </si>
  <si>
    <t>за 2020 год</t>
  </si>
  <si>
    <t>202-НПА от 29.06.2020</t>
  </si>
  <si>
    <t>Отклонение 202-НПА от 162-НПА</t>
  </si>
  <si>
    <t>9=8-6</t>
  </si>
  <si>
    <t>212-НПА от 18.09.2020</t>
  </si>
  <si>
    <t>Отклонение 212-НПА от 202-НПА</t>
  </si>
  <si>
    <t>11=10-8</t>
  </si>
  <si>
    <t xml:space="preserve">236-НПА от 13.11.2020 </t>
  </si>
  <si>
    <t>Отклонение 236-НПА от 212-НПА</t>
  </si>
  <si>
    <t>13=12-10</t>
  </si>
  <si>
    <t>257-НПА от 25.12.2020</t>
  </si>
  <si>
    <t>Отклонение 257-НПА от 236-НПА</t>
  </si>
  <si>
    <t>15=14-12</t>
  </si>
</sst>
</file>

<file path=xl/styles.xml><?xml version="1.0" encoding="utf-8"?>
<styleSheet xmlns="http://schemas.openxmlformats.org/spreadsheetml/2006/main">
  <fonts count="1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>
      <alignment vertical="top" wrapText="1"/>
    </xf>
    <xf numFmtId="4" fontId="7" fillId="3" borderId="8">
      <alignment horizontal="right" vertical="top" shrinkToFit="1"/>
    </xf>
    <xf numFmtId="0" fontId="7" fillId="0" borderId="2">
      <alignment vertical="top" wrapText="1"/>
    </xf>
    <xf numFmtId="1" fontId="8" fillId="0" borderId="2">
      <alignment horizontal="center" vertical="top" shrinkToFit="1"/>
    </xf>
    <xf numFmtId="4" fontId="7" fillId="3" borderId="2">
      <alignment horizontal="right" vertical="top" shrinkToFit="1"/>
    </xf>
  </cellStyleXfs>
  <cellXfs count="32">
    <xf numFmtId="0" fontId="0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4" fontId="8" fillId="0" borderId="2" xfId="4" applyNumberFormat="1" applyFont="1" applyFill="1" applyAlignment="1" applyProtection="1">
      <alignment horizontal="center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wrapText="1" shrinkToFit="1"/>
    </xf>
    <xf numFmtId="0" fontId="1" fillId="0" borderId="2" xfId="2" applyNumberFormat="1" applyFont="1" applyFill="1" applyProtection="1">
      <alignment vertical="top" wrapText="1"/>
    </xf>
    <xf numFmtId="1" fontId="8" fillId="0" borderId="2" xfId="3" applyNumberFormat="1" applyFill="1" applyProtection="1">
      <alignment horizontal="center" vertical="top" shrinkToFit="1"/>
    </xf>
    <xf numFmtId="0" fontId="9" fillId="0" borderId="0" xfId="0" applyFont="1" applyFill="1" applyAlignment="1">
      <alignment vertical="top" wrapText="1"/>
    </xf>
    <xf numFmtId="4" fontId="8" fillId="0" borderId="2" xfId="4" applyNumberFormat="1" applyFont="1" applyFill="1" applyAlignment="1" applyProtection="1">
      <alignment horizontal="right" vertical="center" shrinkToFit="1"/>
    </xf>
    <xf numFmtId="4" fontId="1" fillId="0" borderId="2" xfId="0" applyNumberFormat="1" applyFont="1" applyFill="1" applyBorder="1" applyAlignment="1">
      <alignment horizontal="center" vertical="center" wrapText="1"/>
    </xf>
    <xf numFmtId="4" fontId="9" fillId="0" borderId="2" xfId="4" applyNumberFormat="1" applyFont="1" applyFill="1" applyAlignment="1" applyProtection="1">
      <alignment horizontal="center" shrinkToFit="1"/>
    </xf>
    <xf numFmtId="4" fontId="9" fillId="0" borderId="2" xfId="0" applyNumberFormat="1" applyFon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left" vertical="center" wrapText="1"/>
    </xf>
    <xf numFmtId="0" fontId="2" fillId="4" borderId="4" xfId="0" applyNumberFormat="1" applyFont="1" applyFill="1" applyBorder="1" applyAlignment="1">
      <alignment horizontal="left" vertical="center" wrapText="1"/>
    </xf>
    <xf numFmtId="4" fontId="9" fillId="4" borderId="2" xfId="0" applyNumberFormat="1" applyFont="1" applyFill="1" applyBorder="1" applyAlignment="1">
      <alignment horizont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top" wrapText="1"/>
    </xf>
    <xf numFmtId="0" fontId="2" fillId="4" borderId="3" xfId="0" applyNumberFormat="1" applyFont="1" applyFill="1" applyBorder="1" applyAlignment="1">
      <alignment horizontal="right" vertical="center" wrapText="1"/>
    </xf>
    <xf numFmtId="0" fontId="2" fillId="4" borderId="4" xfId="0" applyNumberFormat="1" applyFont="1" applyFill="1" applyBorder="1" applyAlignment="1">
      <alignment horizontal="right" vertical="center" wrapText="1"/>
    </xf>
    <xf numFmtId="4" fontId="8" fillId="4" borderId="2" xfId="4" applyNumberFormat="1" applyFont="1" applyFill="1" applyAlignment="1" applyProtection="1">
      <alignment horizontal="center" shrinkToFit="1"/>
    </xf>
    <xf numFmtId="4" fontId="9" fillId="4" borderId="2" xfId="4" applyNumberFormat="1" applyFont="1" applyFill="1" applyAlignment="1" applyProtection="1">
      <alignment horizontal="center" shrinkToFit="1"/>
    </xf>
    <xf numFmtId="4" fontId="8" fillId="4" borderId="2" xfId="4" applyNumberFormat="1" applyFont="1" applyFill="1" applyAlignment="1" applyProtection="1">
      <alignment horizontal="right" vertical="center" shrinkToFit="1"/>
    </xf>
  </cellXfs>
  <cellStyles count="5">
    <cellStyle name="xl27" xfId="1"/>
    <cellStyle name="xl32" xfId="2"/>
    <cellStyle name="xl34" xfId="3"/>
    <cellStyle name="xl36" xf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="90" zoomScaleSheetLayoutView="90" workbookViewId="0">
      <pane xSplit="2" ySplit="6" topLeftCell="C19" activePane="bottomRight" state="frozen"/>
      <selection pane="topRight" activeCell="C1" sqref="C1"/>
      <selection pane="bottomLeft" activeCell="A7" sqref="A7"/>
      <selection pane="bottomRight" activeCell="A23" sqref="A23:XFD23"/>
    </sheetView>
  </sheetViews>
  <sheetFormatPr defaultRowHeight="12.75"/>
  <cols>
    <col min="1" max="1" width="58.33203125" customWidth="1"/>
    <col min="2" max="2" width="14.1640625" customWidth="1"/>
    <col min="3" max="3" width="16.1640625" customWidth="1"/>
    <col min="4" max="4" width="16" customWidth="1"/>
    <col min="5" max="5" width="14.1640625" customWidth="1"/>
    <col min="6" max="6" width="16.83203125" customWidth="1"/>
    <col min="7" max="7" width="15.33203125" customWidth="1"/>
    <col min="8" max="8" width="17.1640625" style="11" customWidth="1"/>
    <col min="9" max="9" width="15.33203125" style="11" bestFit="1" customWidth="1"/>
    <col min="10" max="10" width="17.33203125" style="11" customWidth="1"/>
    <col min="11" max="11" width="15.33203125" style="11" customWidth="1"/>
    <col min="12" max="12" width="14.1640625" style="11" customWidth="1"/>
    <col min="13" max="13" width="15.5" style="11" customWidth="1"/>
    <col min="14" max="14" width="15" style="11" customWidth="1"/>
    <col min="15" max="15" width="16.6640625" style="11" customWidth="1"/>
    <col min="16" max="16" width="18.33203125" style="11" hidden="1" customWidth="1"/>
    <col min="17" max="17" width="15" style="11" hidden="1" customWidth="1"/>
  </cols>
  <sheetData>
    <row r="1" spans="1:17">
      <c r="A1" t="s">
        <v>0</v>
      </c>
    </row>
    <row r="2" spans="1:17" ht="39" customHeight="1">
      <c r="A2" s="19" t="s">
        <v>42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2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31.5" customHeight="1">
      <c r="A4" s="17" t="s">
        <v>1</v>
      </c>
      <c r="B4" s="18" t="s">
        <v>2</v>
      </c>
      <c r="C4" s="20" t="s">
        <v>43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48.95" customHeight="1">
      <c r="A5" s="17" t="s">
        <v>0</v>
      </c>
      <c r="B5" s="17" t="s">
        <v>0</v>
      </c>
      <c r="C5" s="4" t="s">
        <v>37</v>
      </c>
      <c r="D5" s="4" t="s">
        <v>38</v>
      </c>
      <c r="E5" s="5" t="s">
        <v>39</v>
      </c>
      <c r="F5" s="4" t="s">
        <v>40</v>
      </c>
      <c r="G5" s="5" t="s">
        <v>41</v>
      </c>
      <c r="H5" s="7" t="s">
        <v>44</v>
      </c>
      <c r="I5" s="7" t="s">
        <v>45</v>
      </c>
      <c r="J5" s="8" t="s">
        <v>47</v>
      </c>
      <c r="K5" s="7" t="s">
        <v>48</v>
      </c>
      <c r="L5" s="8" t="s">
        <v>50</v>
      </c>
      <c r="M5" s="7" t="s">
        <v>51</v>
      </c>
      <c r="N5" s="7" t="s">
        <v>53</v>
      </c>
      <c r="O5" s="8" t="s">
        <v>54</v>
      </c>
      <c r="P5" s="7"/>
      <c r="Q5" s="8"/>
    </row>
    <row r="6" spans="1:17" ht="15.75" customHeight="1">
      <c r="A6" s="1" t="s">
        <v>3</v>
      </c>
      <c r="B6" s="1" t="s">
        <v>4</v>
      </c>
      <c r="C6" s="1">
        <v>3</v>
      </c>
      <c r="D6" s="3">
        <v>4</v>
      </c>
      <c r="E6" s="1">
        <v>5</v>
      </c>
      <c r="F6" s="3">
        <v>6</v>
      </c>
      <c r="G6" s="2">
        <v>7</v>
      </c>
      <c r="H6" s="3">
        <v>8</v>
      </c>
      <c r="I6" s="3" t="s">
        <v>46</v>
      </c>
      <c r="J6" s="3">
        <v>10</v>
      </c>
      <c r="K6" s="3" t="s">
        <v>49</v>
      </c>
      <c r="L6" s="3">
        <v>12</v>
      </c>
      <c r="M6" s="3" t="s">
        <v>52</v>
      </c>
      <c r="N6" s="3">
        <v>14</v>
      </c>
      <c r="O6" s="3" t="s">
        <v>55</v>
      </c>
      <c r="P6" s="3"/>
      <c r="Q6" s="3"/>
    </row>
    <row r="7" spans="1:17" s="26" customFormat="1" ht="15.75" customHeight="1">
      <c r="A7" s="22" t="s">
        <v>15</v>
      </c>
      <c r="B7" s="23"/>
      <c r="C7" s="24">
        <f t="shared" ref="C7:G7" si="0">SUM(C8+C23)</f>
        <v>1047473.96037</v>
      </c>
      <c r="D7" s="24">
        <f t="shared" si="0"/>
        <v>1107475.0019200002</v>
      </c>
      <c r="E7" s="24">
        <f t="shared" si="0"/>
        <v>60001.041549999994</v>
      </c>
      <c r="F7" s="24">
        <f t="shared" si="0"/>
        <v>1104726.6318100002</v>
      </c>
      <c r="G7" s="24">
        <f t="shared" si="0"/>
        <v>-2748.370109999958</v>
      </c>
      <c r="H7" s="24">
        <v>1307215.49</v>
      </c>
      <c r="I7" s="24">
        <f>H7-F7</f>
        <v>202488.85818999982</v>
      </c>
      <c r="J7" s="24">
        <v>1293324.92</v>
      </c>
      <c r="K7" s="24">
        <f>J7-H7</f>
        <v>-13890.570000000065</v>
      </c>
      <c r="L7" s="24">
        <v>1315678.8899999999</v>
      </c>
      <c r="M7" s="24">
        <f>L7-J7</f>
        <v>22353.969999999972</v>
      </c>
      <c r="N7" s="24">
        <v>1320320.6100000001</v>
      </c>
      <c r="O7" s="24">
        <f>N7-L7</f>
        <v>4641.7200000002049</v>
      </c>
      <c r="P7" s="25"/>
      <c r="Q7" s="25"/>
    </row>
    <row r="8" spans="1:17" s="26" customFormat="1" ht="15.75" customHeight="1">
      <c r="A8" s="27" t="s">
        <v>16</v>
      </c>
      <c r="B8" s="28"/>
      <c r="C8" s="24">
        <f>SUM(C9:C22)</f>
        <v>895096.66301999998</v>
      </c>
      <c r="D8" s="24">
        <f t="shared" ref="D8:G8" si="1">SUM(D9:D22)</f>
        <v>954543.82357000012</v>
      </c>
      <c r="E8" s="24">
        <f t="shared" si="1"/>
        <v>59447.160550000001</v>
      </c>
      <c r="F8" s="24">
        <f t="shared" si="1"/>
        <v>951795.45346000011</v>
      </c>
      <c r="G8" s="24">
        <f t="shared" si="1"/>
        <v>-2748.370109999958</v>
      </c>
      <c r="H8" s="24">
        <f>H7-H23</f>
        <v>1074755.53</v>
      </c>
      <c r="I8" s="24">
        <f t="shared" ref="I8:I23" si="2">H8-F8</f>
        <v>122960.07653999992</v>
      </c>
      <c r="J8" s="24">
        <f>J7-J23</f>
        <v>1059415.3499999999</v>
      </c>
      <c r="K8" s="24">
        <f t="shared" ref="K8:K23" si="3">J8-H8</f>
        <v>-15340.180000000168</v>
      </c>
      <c r="L8" s="24">
        <f>L7-L23</f>
        <v>1085155.5299999998</v>
      </c>
      <c r="M8" s="24">
        <f t="shared" ref="M8:M23" si="4">L8-J8</f>
        <v>25740.179999999935</v>
      </c>
      <c r="N8" s="24">
        <f>N7-N23</f>
        <v>1098330.3</v>
      </c>
      <c r="O8" s="24">
        <f t="shared" ref="O8:O23" si="5">N8-L8</f>
        <v>13174.770000000251</v>
      </c>
      <c r="P8" s="25"/>
      <c r="Q8" s="25"/>
    </row>
    <row r="9" spans="1:17" ht="32.25" customHeight="1">
      <c r="A9" s="9" t="s">
        <v>17</v>
      </c>
      <c r="B9" s="10" t="s">
        <v>5</v>
      </c>
      <c r="C9" s="6">
        <v>649870.57464000001</v>
      </c>
      <c r="D9" s="6">
        <v>649870.57464000001</v>
      </c>
      <c r="E9" s="15">
        <f>SUM(D9-C9)</f>
        <v>0</v>
      </c>
      <c r="F9" s="6">
        <v>656714.80734000006</v>
      </c>
      <c r="G9" s="15">
        <f>SUM(F9-D9)</f>
        <v>6844.2327000000514</v>
      </c>
      <c r="H9" s="14">
        <v>701885.87</v>
      </c>
      <c r="I9" s="16">
        <f t="shared" si="2"/>
        <v>45171.062659999938</v>
      </c>
      <c r="J9" s="15">
        <v>701885.87</v>
      </c>
      <c r="K9" s="16">
        <f t="shared" si="3"/>
        <v>0</v>
      </c>
      <c r="L9" s="15">
        <v>719544.95</v>
      </c>
      <c r="M9" s="16">
        <f t="shared" si="4"/>
        <v>17659.079999999958</v>
      </c>
      <c r="N9" s="14">
        <v>722053.35</v>
      </c>
      <c r="O9" s="16">
        <f t="shared" si="5"/>
        <v>2508.4000000000233</v>
      </c>
      <c r="P9" s="12"/>
      <c r="Q9" s="13"/>
    </row>
    <row r="10" spans="1:17" ht="66" customHeight="1">
      <c r="A10" s="9" t="s">
        <v>18</v>
      </c>
      <c r="B10" s="10" t="s">
        <v>6</v>
      </c>
      <c r="C10" s="6">
        <v>2300</v>
      </c>
      <c r="D10" s="6">
        <v>2300</v>
      </c>
      <c r="E10" s="15">
        <f t="shared" ref="E10:E23" si="6">SUM(D10-C10)</f>
        <v>0</v>
      </c>
      <c r="F10" s="6">
        <v>2300</v>
      </c>
      <c r="G10" s="15">
        <f t="shared" ref="G10:G23" si="7">SUM(F10-D10)</f>
        <v>0</v>
      </c>
      <c r="H10" s="14">
        <v>31832.47</v>
      </c>
      <c r="I10" s="16">
        <f t="shared" si="2"/>
        <v>29532.47</v>
      </c>
      <c r="J10" s="15">
        <v>16914.25</v>
      </c>
      <c r="K10" s="16">
        <f t="shared" si="3"/>
        <v>-14918.220000000001</v>
      </c>
      <c r="L10" s="15">
        <v>16914.25</v>
      </c>
      <c r="M10" s="16">
        <f t="shared" si="4"/>
        <v>0</v>
      </c>
      <c r="N10" s="14">
        <v>18141.52</v>
      </c>
      <c r="O10" s="16">
        <f t="shared" si="5"/>
        <v>1227.2700000000004</v>
      </c>
      <c r="P10" s="12"/>
      <c r="Q10" s="13"/>
    </row>
    <row r="11" spans="1:17" ht="66" customHeight="1">
      <c r="A11" s="9" t="s">
        <v>19</v>
      </c>
      <c r="B11" s="10" t="s">
        <v>7</v>
      </c>
      <c r="C11" s="6">
        <v>30410</v>
      </c>
      <c r="D11" s="6">
        <v>42079.210449999999</v>
      </c>
      <c r="E11" s="15">
        <f t="shared" si="6"/>
        <v>11669.210449999999</v>
      </c>
      <c r="F11" s="6">
        <v>42079.210449999999</v>
      </c>
      <c r="G11" s="15">
        <f t="shared" si="7"/>
        <v>0</v>
      </c>
      <c r="H11" s="14">
        <v>33744.92</v>
      </c>
      <c r="I11" s="16">
        <f t="shared" si="2"/>
        <v>-8334.2904500000004</v>
      </c>
      <c r="J11" s="15">
        <v>31364.92</v>
      </c>
      <c r="K11" s="16">
        <f t="shared" si="3"/>
        <v>-2380</v>
      </c>
      <c r="L11" s="15">
        <v>36496.480000000003</v>
      </c>
      <c r="M11" s="16">
        <f t="shared" si="4"/>
        <v>5131.5600000000049</v>
      </c>
      <c r="N11" s="14">
        <v>37813.949999999997</v>
      </c>
      <c r="O11" s="16">
        <f t="shared" si="5"/>
        <v>1317.4699999999939</v>
      </c>
      <c r="P11" s="12"/>
      <c r="Q11" s="13"/>
    </row>
    <row r="12" spans="1:17" ht="50.25" customHeight="1">
      <c r="A12" s="9" t="s">
        <v>20</v>
      </c>
      <c r="B12" s="10" t="s">
        <v>21</v>
      </c>
      <c r="C12" s="6">
        <v>87374.751180000007</v>
      </c>
      <c r="D12" s="6">
        <v>87374.391180000006</v>
      </c>
      <c r="E12" s="15">
        <f t="shared" si="6"/>
        <v>-0.36000000000058208</v>
      </c>
      <c r="F12" s="6">
        <v>74702.963969999997</v>
      </c>
      <c r="G12" s="15">
        <f t="shared" si="7"/>
        <v>-12671.427210000009</v>
      </c>
      <c r="H12" s="14">
        <v>70018.820000000007</v>
      </c>
      <c r="I12" s="16">
        <f t="shared" si="2"/>
        <v>-4684.1439699999901</v>
      </c>
      <c r="J12" s="15">
        <v>70018.820000000007</v>
      </c>
      <c r="K12" s="16">
        <f t="shared" si="3"/>
        <v>0</v>
      </c>
      <c r="L12" s="15">
        <v>70298.820000000007</v>
      </c>
      <c r="M12" s="16">
        <f t="shared" si="4"/>
        <v>280</v>
      </c>
      <c r="N12" s="14">
        <v>70998.559999999998</v>
      </c>
      <c r="O12" s="16">
        <f t="shared" si="5"/>
        <v>699.73999999999069</v>
      </c>
      <c r="P12" s="12"/>
      <c r="Q12" s="13"/>
    </row>
    <row r="13" spans="1:17" ht="64.5" customHeight="1">
      <c r="A13" s="9" t="s">
        <v>22</v>
      </c>
      <c r="B13" s="10" t="s">
        <v>23</v>
      </c>
      <c r="C13" s="6">
        <v>37719.337200000002</v>
      </c>
      <c r="D13" s="6">
        <v>37486.237200000003</v>
      </c>
      <c r="E13" s="15">
        <f t="shared" si="6"/>
        <v>-233.09999999999854</v>
      </c>
      <c r="F13" s="6">
        <v>37486.237200000003</v>
      </c>
      <c r="G13" s="15">
        <f t="shared" si="7"/>
        <v>0</v>
      </c>
      <c r="H13" s="14">
        <v>96858.59</v>
      </c>
      <c r="I13" s="16">
        <f t="shared" si="2"/>
        <v>59372.352799999993</v>
      </c>
      <c r="J13" s="15">
        <v>95821.59</v>
      </c>
      <c r="K13" s="16">
        <f t="shared" si="3"/>
        <v>-1037</v>
      </c>
      <c r="L13" s="15">
        <v>95913.15</v>
      </c>
      <c r="M13" s="16">
        <f t="shared" si="4"/>
        <v>91.559999999997672</v>
      </c>
      <c r="N13" s="14">
        <v>99014.87</v>
      </c>
      <c r="O13" s="16">
        <f t="shared" si="5"/>
        <v>3101.7200000000012</v>
      </c>
      <c r="P13" s="12"/>
      <c r="Q13" s="13"/>
    </row>
    <row r="14" spans="1:17" ht="96.75" customHeight="1">
      <c r="A14" s="9" t="s">
        <v>24</v>
      </c>
      <c r="B14" s="10" t="s">
        <v>25</v>
      </c>
      <c r="C14" s="6">
        <v>615</v>
      </c>
      <c r="D14" s="6">
        <v>1061.479</v>
      </c>
      <c r="E14" s="15">
        <f t="shared" si="6"/>
        <v>446.47900000000004</v>
      </c>
      <c r="F14" s="6">
        <v>4140.3033999999998</v>
      </c>
      <c r="G14" s="15">
        <f t="shared" si="7"/>
        <v>3078.8243999999995</v>
      </c>
      <c r="H14" s="14">
        <v>1633.68</v>
      </c>
      <c r="I14" s="16">
        <f t="shared" si="2"/>
        <v>-2506.6233999999995</v>
      </c>
      <c r="J14" s="15">
        <v>3591.72</v>
      </c>
      <c r="K14" s="16">
        <f t="shared" si="3"/>
        <v>1958.0399999999997</v>
      </c>
      <c r="L14" s="15">
        <v>6745.71</v>
      </c>
      <c r="M14" s="16">
        <f t="shared" si="4"/>
        <v>3153.9900000000002</v>
      </c>
      <c r="N14" s="14">
        <v>9407.08</v>
      </c>
      <c r="O14" s="16">
        <f t="shared" si="5"/>
        <v>2661.37</v>
      </c>
      <c r="P14" s="12"/>
      <c r="Q14" s="13"/>
    </row>
    <row r="15" spans="1:17" ht="35.25" customHeight="1">
      <c r="A15" s="9" t="s">
        <v>26</v>
      </c>
      <c r="B15" s="10" t="s">
        <v>27</v>
      </c>
      <c r="C15" s="6">
        <v>30736</v>
      </c>
      <c r="D15" s="6">
        <v>34691.281360000001</v>
      </c>
      <c r="E15" s="15">
        <f t="shared" si="6"/>
        <v>3955.2813600000009</v>
      </c>
      <c r="F15" s="6">
        <v>34691.281360000001</v>
      </c>
      <c r="G15" s="15">
        <f t="shared" si="7"/>
        <v>0</v>
      </c>
      <c r="H15" s="14">
        <v>26743.22</v>
      </c>
      <c r="I15" s="16">
        <f t="shared" si="2"/>
        <v>-7948.0613599999997</v>
      </c>
      <c r="J15" s="15">
        <v>27780.22</v>
      </c>
      <c r="K15" s="16">
        <f t="shared" si="3"/>
        <v>1037</v>
      </c>
      <c r="L15" s="15">
        <v>27780.22</v>
      </c>
      <c r="M15" s="16">
        <f t="shared" si="4"/>
        <v>0</v>
      </c>
      <c r="N15" s="14">
        <v>27780.22</v>
      </c>
      <c r="O15" s="16">
        <f t="shared" si="5"/>
        <v>0</v>
      </c>
      <c r="P15" s="12"/>
      <c r="Q15" s="13"/>
    </row>
    <row r="16" spans="1:17" ht="47.25" customHeight="1">
      <c r="A16" s="9" t="s">
        <v>28</v>
      </c>
      <c r="B16" s="10" t="s">
        <v>8</v>
      </c>
      <c r="C16" s="6">
        <v>20152</v>
      </c>
      <c r="D16" s="6">
        <v>26020.5</v>
      </c>
      <c r="E16" s="15">
        <f t="shared" si="6"/>
        <v>5868.5</v>
      </c>
      <c r="F16" s="6">
        <v>26020.5</v>
      </c>
      <c r="G16" s="15">
        <f t="shared" si="7"/>
        <v>0</v>
      </c>
      <c r="H16" s="14">
        <v>17897.099999999999</v>
      </c>
      <c r="I16" s="16">
        <f t="shared" si="2"/>
        <v>-8123.4000000000015</v>
      </c>
      <c r="J16" s="15">
        <v>17897.099999999999</v>
      </c>
      <c r="K16" s="16">
        <f t="shared" si="3"/>
        <v>0</v>
      </c>
      <c r="L16" s="15">
        <v>19311.099999999999</v>
      </c>
      <c r="M16" s="16">
        <f t="shared" si="4"/>
        <v>1414</v>
      </c>
      <c r="N16" s="14">
        <v>20411.099999999999</v>
      </c>
      <c r="O16" s="16">
        <f t="shared" si="5"/>
        <v>1100</v>
      </c>
      <c r="P16" s="12"/>
      <c r="Q16" s="13"/>
    </row>
    <row r="17" spans="1:17" ht="49.5" customHeight="1">
      <c r="A17" s="9" t="s">
        <v>29</v>
      </c>
      <c r="B17" s="10" t="s">
        <v>9</v>
      </c>
      <c r="C17" s="6">
        <v>500</v>
      </c>
      <c r="D17" s="6">
        <v>500</v>
      </c>
      <c r="E17" s="15">
        <f t="shared" si="6"/>
        <v>0</v>
      </c>
      <c r="F17" s="6">
        <v>500</v>
      </c>
      <c r="G17" s="15">
        <f t="shared" si="7"/>
        <v>0</v>
      </c>
      <c r="H17" s="14">
        <v>500</v>
      </c>
      <c r="I17" s="16">
        <f t="shared" si="2"/>
        <v>0</v>
      </c>
      <c r="J17" s="15">
        <v>500</v>
      </c>
      <c r="K17" s="16">
        <f t="shared" si="3"/>
        <v>0</v>
      </c>
      <c r="L17" s="15">
        <v>500</v>
      </c>
      <c r="M17" s="16">
        <f t="shared" si="4"/>
        <v>0</v>
      </c>
      <c r="N17" s="14">
        <v>1457.53</v>
      </c>
      <c r="O17" s="16">
        <f t="shared" si="5"/>
        <v>957.53</v>
      </c>
      <c r="P17" s="12"/>
      <c r="Q17" s="13"/>
    </row>
    <row r="18" spans="1:17" ht="96.75" customHeight="1">
      <c r="A18" s="9" t="s">
        <v>30</v>
      </c>
      <c r="B18" s="10" t="s">
        <v>31</v>
      </c>
      <c r="C18" s="6">
        <v>450</v>
      </c>
      <c r="D18" s="6">
        <v>450</v>
      </c>
      <c r="E18" s="15">
        <f t="shared" si="6"/>
        <v>0</v>
      </c>
      <c r="F18" s="6">
        <v>450</v>
      </c>
      <c r="G18" s="15">
        <f t="shared" si="7"/>
        <v>0</v>
      </c>
      <c r="H18" s="14">
        <v>900</v>
      </c>
      <c r="I18" s="16">
        <f t="shared" si="2"/>
        <v>450</v>
      </c>
      <c r="J18" s="15">
        <v>900</v>
      </c>
      <c r="K18" s="16">
        <f t="shared" si="3"/>
        <v>0</v>
      </c>
      <c r="L18" s="15">
        <v>900</v>
      </c>
      <c r="M18" s="16">
        <f t="shared" si="4"/>
        <v>0</v>
      </c>
      <c r="N18" s="14">
        <v>900</v>
      </c>
      <c r="O18" s="16">
        <f t="shared" si="5"/>
        <v>0</v>
      </c>
      <c r="P18" s="12"/>
      <c r="Q18" s="13"/>
    </row>
    <row r="19" spans="1:17" ht="32.25" customHeight="1">
      <c r="A19" s="9" t="s">
        <v>32</v>
      </c>
      <c r="B19" s="10" t="s">
        <v>10</v>
      </c>
      <c r="C19" s="6">
        <v>33457</v>
      </c>
      <c r="D19" s="6">
        <v>32457</v>
      </c>
      <c r="E19" s="15">
        <f t="shared" si="6"/>
        <v>-1000</v>
      </c>
      <c r="F19" s="6">
        <v>32457</v>
      </c>
      <c r="G19" s="15">
        <f t="shared" si="7"/>
        <v>0</v>
      </c>
      <c r="H19" s="14">
        <v>35833</v>
      </c>
      <c r="I19" s="16">
        <f t="shared" si="2"/>
        <v>3376</v>
      </c>
      <c r="J19" s="15">
        <v>35833</v>
      </c>
      <c r="K19" s="16">
        <f t="shared" si="3"/>
        <v>0</v>
      </c>
      <c r="L19" s="15">
        <v>33923</v>
      </c>
      <c r="M19" s="16">
        <f t="shared" si="4"/>
        <v>-1910</v>
      </c>
      <c r="N19" s="14">
        <v>33563</v>
      </c>
      <c r="O19" s="16">
        <f t="shared" si="5"/>
        <v>-360</v>
      </c>
      <c r="P19" s="12"/>
      <c r="Q19" s="13"/>
    </row>
    <row r="20" spans="1:17" ht="49.5" customHeight="1">
      <c r="A20" s="9" t="s">
        <v>33</v>
      </c>
      <c r="B20" s="10" t="s">
        <v>34</v>
      </c>
      <c r="C20" s="6">
        <v>50</v>
      </c>
      <c r="D20" s="6">
        <v>50</v>
      </c>
      <c r="E20" s="15">
        <f t="shared" si="6"/>
        <v>0</v>
      </c>
      <c r="F20" s="6">
        <v>50</v>
      </c>
      <c r="G20" s="15">
        <f t="shared" si="7"/>
        <v>0</v>
      </c>
      <c r="H20" s="14">
        <v>50</v>
      </c>
      <c r="I20" s="16">
        <f t="shared" si="2"/>
        <v>0</v>
      </c>
      <c r="J20" s="15">
        <v>50</v>
      </c>
      <c r="K20" s="16">
        <f t="shared" si="3"/>
        <v>0</v>
      </c>
      <c r="L20" s="15">
        <v>50</v>
      </c>
      <c r="M20" s="16">
        <f t="shared" si="4"/>
        <v>0</v>
      </c>
      <c r="N20" s="14">
        <v>50</v>
      </c>
      <c r="O20" s="16">
        <f t="shared" si="5"/>
        <v>0</v>
      </c>
      <c r="P20" s="12"/>
      <c r="Q20" s="13"/>
    </row>
    <row r="21" spans="1:17" ht="97.5" customHeight="1">
      <c r="A21" s="9" t="s">
        <v>35</v>
      </c>
      <c r="B21" s="10" t="s">
        <v>11</v>
      </c>
      <c r="C21" s="6">
        <v>191</v>
      </c>
      <c r="D21" s="6">
        <v>191</v>
      </c>
      <c r="E21" s="15">
        <f t="shared" si="6"/>
        <v>0</v>
      </c>
      <c r="F21" s="6">
        <v>191</v>
      </c>
      <c r="G21" s="15">
        <f t="shared" si="7"/>
        <v>0</v>
      </c>
      <c r="H21" s="14">
        <v>440</v>
      </c>
      <c r="I21" s="16">
        <f t="shared" si="2"/>
        <v>249</v>
      </c>
      <c r="J21" s="15">
        <v>440</v>
      </c>
      <c r="K21" s="16">
        <f t="shared" si="3"/>
        <v>0</v>
      </c>
      <c r="L21" s="15">
        <v>360</v>
      </c>
      <c r="M21" s="16">
        <f t="shared" si="4"/>
        <v>-80</v>
      </c>
      <c r="N21" s="14">
        <v>321.27</v>
      </c>
      <c r="O21" s="16">
        <f t="shared" si="5"/>
        <v>-38.730000000000018</v>
      </c>
      <c r="P21" s="12"/>
      <c r="Q21" s="13"/>
    </row>
    <row r="22" spans="1:17" ht="49.5" customHeight="1">
      <c r="A22" s="9" t="s">
        <v>36</v>
      </c>
      <c r="B22" s="10" t="s">
        <v>12</v>
      </c>
      <c r="C22" s="6">
        <v>1271</v>
      </c>
      <c r="D22" s="6">
        <v>40012.149740000001</v>
      </c>
      <c r="E22" s="15">
        <f t="shared" si="6"/>
        <v>38741.149740000001</v>
      </c>
      <c r="F22" s="6">
        <v>40012.149740000001</v>
      </c>
      <c r="G22" s="15">
        <f t="shared" si="7"/>
        <v>0</v>
      </c>
      <c r="H22" s="14">
        <v>56417.84</v>
      </c>
      <c r="I22" s="16">
        <f t="shared" si="2"/>
        <v>16405.690259999996</v>
      </c>
      <c r="J22" s="15">
        <v>56417.84</v>
      </c>
      <c r="K22" s="16">
        <f t="shared" si="3"/>
        <v>0</v>
      </c>
      <c r="L22" s="15">
        <v>56417.84</v>
      </c>
      <c r="M22" s="16">
        <f t="shared" si="4"/>
        <v>0</v>
      </c>
      <c r="N22" s="14">
        <v>56417.84</v>
      </c>
      <c r="O22" s="16">
        <f t="shared" si="5"/>
        <v>0</v>
      </c>
      <c r="P22" s="12"/>
      <c r="Q22" s="13"/>
    </row>
    <row r="23" spans="1:17" s="26" customFormat="1" ht="32.25" customHeight="1">
      <c r="A23" s="27" t="s">
        <v>13</v>
      </c>
      <c r="B23" s="28" t="s">
        <v>14</v>
      </c>
      <c r="C23" s="29">
        <v>152377.29735000001</v>
      </c>
      <c r="D23" s="29">
        <v>152931.17835</v>
      </c>
      <c r="E23" s="24">
        <f t="shared" si="6"/>
        <v>553.88099999999395</v>
      </c>
      <c r="F23" s="29">
        <v>152931.17835</v>
      </c>
      <c r="G23" s="24">
        <f t="shared" si="7"/>
        <v>0</v>
      </c>
      <c r="H23" s="30">
        <v>232459.96</v>
      </c>
      <c r="I23" s="24">
        <f t="shared" si="2"/>
        <v>79528.78164999999</v>
      </c>
      <c r="J23" s="24">
        <v>233909.57</v>
      </c>
      <c r="K23" s="24">
        <f t="shared" si="3"/>
        <v>1449.6100000000151</v>
      </c>
      <c r="L23" s="24">
        <v>230523.36</v>
      </c>
      <c r="M23" s="24">
        <f t="shared" si="4"/>
        <v>-3386.210000000021</v>
      </c>
      <c r="N23" s="30">
        <v>221990.31</v>
      </c>
      <c r="O23" s="24">
        <f t="shared" si="5"/>
        <v>-8533.0499999999884</v>
      </c>
      <c r="P23" s="31"/>
      <c r="Q23" s="25"/>
    </row>
  </sheetData>
  <mergeCells count="7">
    <mergeCell ref="A4:A5"/>
    <mergeCell ref="B4:B5"/>
    <mergeCell ref="A2:Q3"/>
    <mergeCell ref="A23:B23"/>
    <mergeCell ref="A7:B7"/>
    <mergeCell ref="A8:B8"/>
    <mergeCell ref="C4:Q4"/>
  </mergeCells>
  <pageMargins left="0.39370078740157483" right="0.39370078740157483" top="0.59055118110236227" bottom="0.39370078740157483" header="0.31496062992125984" footer="0.31496062992125984"/>
  <pageSetup paperSize="9" scale="36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SheetLayoutView="100" workbookViewId="0">
      <selection activeCell="I25" sqref="I25"/>
    </sheetView>
  </sheetViews>
  <sheetFormatPr defaultRowHeight="12.75"/>
  <sheetData/>
  <pageMargins left="0.11811023622047245" right="0.11811023622047245" top="0.59055118110236227" bottom="0.39370078740157483" header="0.31496062992125984" footer="0.31496062992125984"/>
  <pageSetup paperSize="9" scale="27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</vt:lpstr>
      <vt:lpstr>2020-2021 года</vt:lpstr>
      <vt:lpstr>'2019 год'!Заголовки_для_печати</vt:lpstr>
      <vt:lpstr>'2019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2021-05-30T22:05:41Z</dcterms:modified>
</cp:coreProperties>
</file>